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Camila\Downloads\"/>
    </mc:Choice>
  </mc:AlternateContent>
  <xr:revisionPtr revIDLastSave="0" documentId="13_ncr:1_{9E75AE2F-F4BC-4E56-B0E0-CC91C7160626}" xr6:coauthVersionLast="47" xr6:coauthVersionMax="47" xr10:uidLastSave="{00000000-0000-0000-0000-000000000000}"/>
  <bookViews>
    <workbookView xWindow="-120" yWindow="-120" windowWidth="29040" windowHeight="15840" tabRatio="865" activeTab="3" xr2:uid="{00000000-000D-0000-FFFF-FFFF00000000}"/>
  </bookViews>
  <sheets>
    <sheet name="1. IDENTIFICACIÓN" sheetId="36" r:id="rId1"/>
    <sheet name="2. PRESUPUESTO" sheetId="5" r:id="rId2"/>
    <sheet name="3. OTROS APORTES" sheetId="32" r:id="rId3"/>
    <sheet name="4. RRHH" sheetId="37" r:id="rId4"/>
    <sheet name="5. COMPROMISOS" sheetId="28" r:id="rId5"/>
    <sheet name="6. ACTIVIDADES" sheetId="33" r:id="rId6"/>
    <sheet name="7. ESTABLECIMIENTOS" sheetId="22" r:id="rId7"/>
    <sheet name="8. TRANSPARENCIA" sheetId="38" r:id="rId8"/>
    <sheet name="9. INDICADORES" sheetId="30" r:id="rId9"/>
    <sheet name="10. LOGROS, HITOS Y DESAFÍOS" sheetId="39" r:id="rId10"/>
  </sheets>
  <externalReferences>
    <externalReference r:id="rId11"/>
    <externalReference r:id="rId12"/>
    <externalReference r:id="rId13"/>
    <externalReference r:id="rId14"/>
    <externalReference r:id="rId15"/>
    <externalReference r:id="rId16"/>
  </externalReferences>
  <definedNames>
    <definedName name="_xlnm._FilterDatabase" localSheetId="3" hidden="1">'4. RRHH'!$B$4:$G$4</definedName>
    <definedName name="_xlnm._FilterDatabase" localSheetId="4" hidden="1">'5. COMPROMISOS'!$C$6:$X$6</definedName>
    <definedName name="_xlnm._FilterDatabase" localSheetId="5" hidden="1">'6. ACTIVIDADES'!$A$6:$WWF$17</definedName>
    <definedName name="_xlnm._FilterDatabase" localSheetId="6" hidden="1">'7. ESTABLECIMIENTOS'!$I$4:$J$4</definedName>
    <definedName name="_xlnm._FilterDatabase" localSheetId="7" hidden="1">'8. TRANSPARENCIA'!$B$7:$H$7</definedName>
    <definedName name="Extranjero" localSheetId="0">[1]Listas!$C$12:$C$225</definedName>
    <definedName name="Extranjero" localSheetId="9">[2]Listas!$C$12:$C$225</definedName>
    <definedName name="Extranjero" localSheetId="3">[1]Listas!$C$12:$C$225</definedName>
    <definedName name="Extranjero" localSheetId="5">[3]Listas!$C$12:$C$225</definedName>
    <definedName name="Extranjero" localSheetId="6">[4]Listas!$C$12:$C$225</definedName>
    <definedName name="Extranjero">[4]Listas!$C$12:$C$225</definedName>
    <definedName name="Función" localSheetId="0">#REF!</definedName>
    <definedName name="Función" localSheetId="9">#REF!</definedName>
    <definedName name="Función" localSheetId="3">#REF!</definedName>
    <definedName name="Función" localSheetId="4">#REF!</definedName>
    <definedName name="Función" localSheetId="5">'6. ACTIVIDADES'!#REF!</definedName>
    <definedName name="Función" localSheetId="6">'[5]5. ACTIVIDADES'!#REF!</definedName>
    <definedName name="Función" localSheetId="8">'[6]3. ACTIVIDADES'!#REF!</definedName>
    <definedName name="Función">#REF!</definedName>
    <definedName name="PRIVADO" localSheetId="6">'7. ESTABLECIMIENTOS'!$I$5</definedName>
    <definedName name="PÚBLICO" localSheetId="6">'7. ESTABLECIMIENTOS'!$I$5:$I$6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28" l="1"/>
  <c r="Q13" i="28"/>
  <c r="Q16" i="28"/>
  <c r="Q15" i="28"/>
  <c r="H15" i="37"/>
  <c r="I64" i="32"/>
  <c r="Q9" i="33" l="1"/>
  <c r="Q8" i="33"/>
  <c r="O7" i="33"/>
  <c r="Q13" i="33"/>
  <c r="I30" i="5"/>
  <c r="I15" i="5"/>
  <c r="I25" i="5"/>
  <c r="Q14" i="33"/>
  <c r="Q12" i="33"/>
  <c r="Q11" i="33"/>
  <c r="Q10" i="33"/>
  <c r="Q7" i="33"/>
  <c r="N14" i="22"/>
  <c r="N13" i="22"/>
  <c r="Q10" i="28"/>
  <c r="Q8" i="28"/>
  <c r="Q7" i="28"/>
  <c r="F17" i="30"/>
  <c r="F12" i="30"/>
  <c r="F11" i="30"/>
  <c r="E7" i="30"/>
  <c r="E6" i="30"/>
  <c r="E5" i="30"/>
  <c r="Q25" i="28"/>
  <c r="N12" i="22"/>
  <c r="N11" i="22"/>
  <c r="N10" i="22"/>
  <c r="N6" i="22"/>
  <c r="N7" i="22"/>
  <c r="N8" i="22"/>
  <c r="N9" i="22"/>
  <c r="N5" i="22"/>
  <c r="Q9" i="28"/>
  <c r="I26" i="28"/>
  <c r="Q22" i="28"/>
  <c r="T16" i="33"/>
  <c r="S16" i="33"/>
  <c r="R16" i="33"/>
  <c r="N15" i="22" l="1"/>
  <c r="Q19" i="28"/>
  <c r="I16" i="33"/>
  <c r="Q16" i="33" l="1"/>
  <c r="P16" i="33"/>
  <c r="O16" i="33"/>
  <c r="D15" i="5" l="1"/>
  <c r="D5" i="38" l="1"/>
  <c r="D25" i="5" l="1"/>
  <c r="D30" i="5" s="1"/>
  <c r="E15" i="5"/>
  <c r="E25" i="5"/>
  <c r="F15" i="5"/>
  <c r="F25" i="5"/>
  <c r="G15" i="5"/>
  <c r="G25" i="5"/>
  <c r="H15" i="5"/>
  <c r="H25" i="5"/>
  <c r="J15" i="5"/>
  <c r="J30" i="5" s="1"/>
  <c r="J25" i="5"/>
  <c r="K15" i="5"/>
  <c r="K25" i="5"/>
  <c r="K30" i="5" s="1"/>
  <c r="L15" i="5"/>
  <c r="L25" i="5"/>
  <c r="L30" i="5"/>
  <c r="M15" i="5"/>
  <c r="M30" i="5" s="1"/>
  <c r="M25" i="5"/>
  <c r="N15" i="5"/>
  <c r="N25" i="5"/>
  <c r="N30" i="5"/>
  <c r="O5" i="5"/>
  <c r="O6" i="5"/>
  <c r="O7" i="5"/>
  <c r="O8" i="5"/>
  <c r="O9" i="5"/>
  <c r="O10" i="5"/>
  <c r="O11" i="5"/>
  <c r="O12" i="5"/>
  <c r="O13" i="5"/>
  <c r="O14" i="5"/>
  <c r="O20" i="5"/>
  <c r="O21" i="5"/>
  <c r="O22" i="5"/>
  <c r="O23" i="5"/>
  <c r="O24" i="5"/>
  <c r="C25" i="5"/>
  <c r="C15" i="5"/>
  <c r="H30" i="5" l="1"/>
  <c r="G30" i="5"/>
  <c r="F30" i="5"/>
  <c r="E30" i="5"/>
  <c r="O25" i="5"/>
  <c r="O15" i="5"/>
  <c r="C30" i="5"/>
  <c r="O3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alvarado</author>
    <author>Cote</author>
  </authors>
  <commentList>
    <comment ref="O3" authorId="0" shapeId="0" xr:uid="{FC650A7E-97DB-49D5-BA7C-F955D8C0710A}">
      <text>
        <r>
          <rPr>
            <sz val="9"/>
            <color indexed="81"/>
            <rFont val="Tahoma"/>
            <family val="2"/>
          </rPr>
          <t>Para el caso de las actividades virtuales / remotas, deben ingresar los datos que arrojen las respectivas plataformas hasta la fecha de corte del informe (último día del mes).</t>
        </r>
      </text>
    </comment>
    <comment ref="F4" authorId="1" shapeId="0" xr:uid="{00000000-0006-0000-0600-000001000000}">
      <text>
        <r>
          <rPr>
            <sz val="9"/>
            <color indexed="81"/>
            <rFont val="Tahoma"/>
            <family val="2"/>
          </rPr>
          <t>A diferencia de años anteriores, este año sólo hay dos opciones de modalidad de ejecución: presencial o virtual. En caso de que la organización realice una actividad en ambas modalidades (presencial y transmisión vía streaming, por ejemplo), deberá ingresar los datos en dos filas distintas, una para los datos de los beneficiarios presenciales y otra para los datos de beneficiarios virtuales / remotos. Para mayor información, ver documento de ejemplos adjunto.</t>
        </r>
      </text>
    </comment>
  </commentList>
</comments>
</file>

<file path=xl/sharedStrings.xml><?xml version="1.0" encoding="utf-8"?>
<sst xmlns="http://schemas.openxmlformats.org/spreadsheetml/2006/main" count="2310" uniqueCount="1070">
  <si>
    <t>1. IDENTIFICACIÓN DE LA ORGANIZACIÓN</t>
  </si>
  <si>
    <r>
      <rPr>
        <u/>
        <sz val="9"/>
        <color theme="1"/>
        <rFont val="Verdana"/>
        <family val="2"/>
      </rPr>
      <t>Instrucción</t>
    </r>
    <r>
      <rPr>
        <sz val="9"/>
        <color theme="1"/>
        <rFont val="Verdana"/>
        <family val="2"/>
      </rPr>
      <t>: completar con la información que se solicita en cada recuadro</t>
    </r>
  </si>
  <si>
    <t>Tipo de Convenio</t>
  </si>
  <si>
    <t>Ley de Presupuesto 2024</t>
  </si>
  <si>
    <t>Resolución - Fecha</t>
  </si>
  <si>
    <t>REX N° 277 del 14-02-2024</t>
  </si>
  <si>
    <t>Razón Social</t>
  </si>
  <si>
    <t>Fundación Festival Internacional Teatro a Mil</t>
  </si>
  <si>
    <t>Rol Único Trinutario</t>
  </si>
  <si>
    <t>65.409.160-9</t>
  </si>
  <si>
    <t>Domicilio Legal</t>
  </si>
  <si>
    <t>Marchant Pereira 201, Oficina 201, Providencia</t>
  </si>
  <si>
    <t>Representante Legal</t>
  </si>
  <si>
    <t>Carmen Angélica Romero Quero</t>
  </si>
  <si>
    <t>Teléfono</t>
  </si>
  <si>
    <t>56 - 22 925 03 10</t>
  </si>
  <si>
    <t>Correo Electrónico</t>
  </si>
  <si>
    <t>carmen@fundacionteatroamil.cl / vania@fundacionteatroamil.cl</t>
  </si>
  <si>
    <t>Sitio Web Institucional</t>
  </si>
  <si>
    <t>www.teatroamil.cl</t>
  </si>
  <si>
    <t>Programa Orquestas Regionales Profesionales 2024</t>
  </si>
  <si>
    <t>Programa Apoyo a Organizaciones Culturales Colaboradoras - Modalidad Continuidad 2023</t>
  </si>
  <si>
    <t>2. PRESUPUESTO</t>
  </si>
  <si>
    <r>
      <rPr>
        <u/>
        <sz val="9"/>
        <color rgb="FF000000"/>
        <rFont val="Verdana"/>
        <family val="2"/>
      </rPr>
      <t>Instrucción:</t>
    </r>
    <r>
      <rPr>
        <sz val="9"/>
        <color rgb="FF000000"/>
        <rFont val="Verdana"/>
        <family val="2"/>
      </rPr>
      <t xml:space="preserve"> completar los datos solicitados</t>
    </r>
  </si>
  <si>
    <t>INGRESOS MONETARIOS</t>
  </si>
  <si>
    <t>ITEM</t>
  </si>
  <si>
    <t>Enero</t>
  </si>
  <si>
    <t>Febrero</t>
  </si>
  <si>
    <t>Marzo</t>
  </si>
  <si>
    <t>Abril</t>
  </si>
  <si>
    <t>Mayo</t>
  </si>
  <si>
    <t>Junio</t>
  </si>
  <si>
    <t>Julio</t>
  </si>
  <si>
    <t>Agosto</t>
  </si>
  <si>
    <t>Septiembre</t>
  </si>
  <si>
    <t>Octubre</t>
  </si>
  <si>
    <t>Noviembre</t>
  </si>
  <si>
    <t>Diciembre</t>
  </si>
  <si>
    <t>Monto Transferido
Anual</t>
  </si>
  <si>
    <t>Observaciones</t>
  </si>
  <si>
    <r>
      <t>INGRESOS POR CONVENIO LEY DE PRESUPUESTOS 2024 MINISTERIO DE LAS CULTURAS, LAS ARTES Y EL PATRIMONIO</t>
    </r>
    <r>
      <rPr>
        <sz val="9"/>
        <rFont val="Verdana"/>
        <family val="2"/>
      </rPr>
      <t xml:space="preserve"> (LEY N°21.516)</t>
    </r>
  </si>
  <si>
    <t>OTROS INGRESOS MINISTERIO DE LAS CULTURAS, LAS ARTES Y EL PATRIMONIO (Fondart, Ventanilla Abierta, Programa Infraestructura, Red Cultura, Fondo del Patrimonio, etc.)</t>
  </si>
  <si>
    <t>OTROS INGRESOS PÚBLICOS LOCALES: MUNICIPIOS / GOBIERNOS REGIONALES</t>
  </si>
  <si>
    <t xml:space="preserve"> </t>
  </si>
  <si>
    <t>OTROS INGRESOS NIVEL CENTRAL : MINISTERIOS, SERVICIOS</t>
  </si>
  <si>
    <r>
      <t>INGRESOS POR LEY DE DONACIONES CULTURALES LEY N° 20.675</t>
    </r>
    <r>
      <rPr>
        <sz val="9"/>
        <rFont val="Verdana"/>
        <family val="2"/>
      </rPr>
      <t xml:space="preserve"> (MODIFICA LEY CONTENIDA EN ART. 8º DE LA LEY N° 18.985).</t>
    </r>
  </si>
  <si>
    <t>INGRESOS PROVENIENTES DE PRIVADOS</t>
  </si>
  <si>
    <t>INGRESOS POR VENTA DE TICKETS</t>
  </si>
  <si>
    <t>INGRESOS POR VENTA DE SERVICIOS</t>
  </si>
  <si>
    <t>INGRESOS POR ARRIENDOS DE ESPACIOS</t>
  </si>
  <si>
    <r>
      <t xml:space="preserve">OTROS INGRESOS </t>
    </r>
    <r>
      <rPr>
        <b/>
        <sz val="9"/>
        <color rgb="FFFF0000"/>
        <rFont val="Verdana"/>
        <family val="2"/>
      </rPr>
      <t>(ESPECIFICAR)</t>
    </r>
  </si>
  <si>
    <t>Funciones de obras en el extranjero. / Intereses y reajustes</t>
  </si>
  <si>
    <t>TOTAL</t>
  </si>
  <si>
    <t>EGRESOS</t>
  </si>
  <si>
    <t>Monto Total Ejecutado 2024</t>
  </si>
  <si>
    <t>GASTOS DE OPERACIÓN</t>
  </si>
  <si>
    <t>GASTOS DE DIFUSIÓN</t>
  </si>
  <si>
    <t>GASTOS DE INVERSIÓN</t>
  </si>
  <si>
    <t>GASTOS DE PERSONAL</t>
  </si>
  <si>
    <t>OTROS GASTOS</t>
  </si>
  <si>
    <t xml:space="preserve">Gastos de administración, funcionamiento de oficina, comunicaciones, arriendos, entre otros. </t>
  </si>
  <si>
    <t>RESUMEN PRESUPUESTARIO</t>
  </si>
  <si>
    <t>UTILIDAD O PÉRDIDA DEL PERÍODO</t>
  </si>
  <si>
    <t>Total 2024</t>
  </si>
  <si>
    <t>Cabe señalar que a la fecha del informe, los meses informados aún no están cerrados contablemente. Pero las diferencias son marginales en cuanto al valor total final.</t>
  </si>
  <si>
    <t>3. OTROS APORTES ADICIONALES A TRANSFERENCIA CORRIENTE</t>
  </si>
  <si>
    <r>
      <rPr>
        <u/>
        <sz val="9"/>
        <color rgb="FF000000"/>
        <rFont val="Verdana"/>
        <family val="2"/>
      </rPr>
      <t>Instrucción</t>
    </r>
    <r>
      <rPr>
        <sz val="9"/>
        <color rgb="FF000000"/>
        <rFont val="Verdana"/>
        <family val="2"/>
      </rPr>
      <t xml:space="preserve">: deberá llenar esta pestaña de forma </t>
    </r>
    <r>
      <rPr>
        <u/>
        <sz val="9"/>
        <color rgb="FF000000"/>
        <rFont val="Verdana"/>
        <family val="2"/>
      </rPr>
      <t>mensual</t>
    </r>
    <r>
      <rPr>
        <sz val="9"/>
        <color rgb="FF000000"/>
        <rFont val="Verdana"/>
        <family val="2"/>
      </rPr>
      <t xml:space="preserve"> y publicarla en su sitio web institucional a más tardar el día 15 del mes siguiente. Si en algún mes no recibió aportes, se deberá llenar la casilla de monto adjudicado o aportado con "$0" o "Sin aportes", no publicar el documento en blanco.
1° publicación: Otros Aportes mes de enero. Fecha de publicación: 15 de febrero de 2024
2° publicación: Otros Aportes mes de febrero. Fecha de publicación:  15 de marzo de 2024
3° publicación: Otros Aportes mes de marzo. Fecha de publicación: 15 de abril de 2024
4° publicación: Otros Aportes mes de abril. Fecha de publicación: 15 de mayo de 2024
5° publicación: Otros Aportes mes de mayo. Fecha de publicación: 17 de junio de 2024
6° publicación: Otros Aportes mes de junio. Fecha de publicación: 15 de julio de 2024
7° publicación: Otros Aportes mes de julio. Fecha de publicación: 16 de agosto de 2024
8° publicación: Otros Aportes mes de agosto. Fecha de publicación: 16 de septiembre de 2024
9° publicación: Otros Aportes mes de septiembre. Fecha de publicación: 15 de octubre de 2024
10° publicación: Otros Aportes mes de octubre. Fecha de publicación: 15 de noviembre de 2024
11° publicación: Otros Aportes mes de noviembre. Fecha de publicación: 16 de diciembre de 2024
12° publicación: Otros Aportes mes de diciembre. Fecha de publicación: 15 de enero de 2025</t>
    </r>
  </si>
  <si>
    <t>PROYECTOS ADJUDICADOS / APORTES DIRECTOS</t>
  </si>
  <si>
    <t>LLENAR SÓLO EN CASO DE PROYECTOS ADJUDICADOS</t>
  </si>
  <si>
    <t>MES</t>
  </si>
  <si>
    <t>NOMBRE DE LA INSTITUCIÓN QUE REALIZA EL APORTE</t>
  </si>
  <si>
    <t>TIPO DE INSTITUCIÓN</t>
  </si>
  <si>
    <t>TIPO DE APORTE</t>
  </si>
  <si>
    <t>NOMBRE DEL PROYECTO</t>
  </si>
  <si>
    <t>LÍNEA DE FINANCIAMIENTO</t>
  </si>
  <si>
    <t>DURACIÓN DEL PROYECTO</t>
  </si>
  <si>
    <t>MONTO ADJUDICADO / APORTADO</t>
  </si>
  <si>
    <t>ENERO</t>
  </si>
  <si>
    <t>FUNDACIÓN TIEMPOS NUEVOS</t>
  </si>
  <si>
    <t>Empresa Privada</t>
  </si>
  <si>
    <t>Monetario</t>
  </si>
  <si>
    <t>FESTIVAL INTERNACIONAL TEATRO A MIL 2024</t>
  </si>
  <si>
    <t>FINANCIAMIENTO DE PROYECTO</t>
  </si>
  <si>
    <t>28 DÍAS</t>
  </si>
  <si>
    <t>I. MUNICIPALIDAD DE MAIPU</t>
  </si>
  <si>
    <t>Municipio</t>
  </si>
  <si>
    <t>I. MUNICIPALIDAD DE LO ESPEJO</t>
  </si>
  <si>
    <t>CORP. CULT. DE LO BARNECHEA</t>
  </si>
  <si>
    <t>CORP. CULT. DE VITACURA</t>
  </si>
  <si>
    <t>CORP. EMPRES. PARA EL DESARR. DE TIL TIL</t>
  </si>
  <si>
    <t>CORP. CULT. MUNICIPAL DE LA COMUNA DE CHILLAN</t>
  </si>
  <si>
    <t>I. MUNICIPALIDAD DE QUINTA NORMAL</t>
  </si>
  <si>
    <t>EMBAJADA DE AUSTRIA</t>
  </si>
  <si>
    <t>SOUTHBRIDGE CIA. DE SEGUROS GENERALES</t>
  </si>
  <si>
    <t>FEBRERO</t>
  </si>
  <si>
    <t>I. MUNICIPALIDAD DE RENCA</t>
  </si>
  <si>
    <t>CORP. CULT. DE LA GRANJA</t>
  </si>
  <si>
    <t>I. MUNICIPALIDAD DE BUIN</t>
  </si>
  <si>
    <t>I. MUNICIPALIDAD DE CASABLANCA</t>
  </si>
  <si>
    <t>I. MUNICIPALIDAD DE MACHALÍ</t>
  </si>
  <si>
    <t>I. MUNICIPALIDAD DE MELIPILLA</t>
  </si>
  <si>
    <t>CORP. CULT. DE SAN JOAQUÍN</t>
  </si>
  <si>
    <t>I. MUNICIPALIDAD DE LAMPA</t>
  </si>
  <si>
    <t>CORP. CULT. DE PUENTE ALTO</t>
  </si>
  <si>
    <t>I. MUNICIPALIDAD DE CERRILLOS</t>
  </si>
  <si>
    <t>I. MUNICIPALIDAD DE COQUIMBO</t>
  </si>
  <si>
    <t>I. MUNICIPALIDAD DE TEMUCO</t>
  </si>
  <si>
    <t>CORP. MUNICIPAL DE CULTURA DE PAINE</t>
  </si>
  <si>
    <t>CORP. MUNICIPAL DE SAN MIGUEL</t>
  </si>
  <si>
    <t>I. MUNICIPALIDAD DE ISLA DE MAIPO</t>
  </si>
  <si>
    <t>I. MUNICIPALIDAD DE SAN BERNARDO</t>
  </si>
  <si>
    <t>CORP. MUNICIAPL DEL ARTE Y LA CULTURA DE TALAGANTE</t>
  </si>
  <si>
    <t>I. MUNICIPALIDAD DE PEDRO AGUIRRE CERDA</t>
  </si>
  <si>
    <t>CORP. CULTURAL DE ÑUÑOA</t>
  </si>
  <si>
    <t>CORP. DE CULTURA Y PATRIMONIO DE INDEPENDENCIA</t>
  </si>
  <si>
    <t>CORP. CULTURAL DE LA PINTANA</t>
  </si>
  <si>
    <t>CAMARA CHILENA CANADIENSE DE COMERCIO</t>
  </si>
  <si>
    <t>EMBAJADA DE AUSTRALIA</t>
  </si>
  <si>
    <t>MARZO</t>
  </si>
  <si>
    <t>ILUSTRE MUNICIPALIDAD DE EL BOSQUE</t>
  </si>
  <si>
    <t>ILUSTRE MUNICIPALIDAD DE CONCEPCIÓN</t>
  </si>
  <si>
    <t>CORPORACIÓN TEATRO REGIONAL DEL BIOBIO</t>
  </si>
  <si>
    <t>Empresa Pública</t>
  </si>
  <si>
    <t>ILUSTRE MUNICIPALIDAD DE CERRO NAVIA</t>
  </si>
  <si>
    <t>ILUSTRE MUNICIPALIDAD DE PEÑAFLOR</t>
  </si>
  <si>
    <t>BANCO ESTADO</t>
  </si>
  <si>
    <t>ABRIL</t>
  </si>
  <si>
    <t>ILUSTRE MUNICIPALIDAD DE PUDAHUEL</t>
  </si>
  <si>
    <t>ILUSTRE MUNICIPALIDAD DE QUILICURA</t>
  </si>
  <si>
    <t xml:space="preserve">CORPORACIÓN CENTRO CULTURAL GABRIELA MISTRAL </t>
  </si>
  <si>
    <t>ASOCIACIÓN PATRIMONIAL CULTURAL DE LA REGIÓN DE LOS RÍOS</t>
  </si>
  <si>
    <t>CIRCULACIÓN NACIONAL - OBRA MOLLY BLOOM</t>
  </si>
  <si>
    <t>1 DÍA</t>
  </si>
  <si>
    <t>INSTITUTO CHILENO FRANCÉS</t>
  </si>
  <si>
    <t>MAYO</t>
  </si>
  <si>
    <t>ILUSTRE MUNICIPALIDAD DE SAN FELIPE</t>
  </si>
  <si>
    <t>CIRCULACIÓN NACIONAL - ELLA LO AMA</t>
  </si>
  <si>
    <t>CIRCULACIÓN NACIONAL - ENCUENTROS BREVES CON HOMBRES REPULSIVOS Y MAÑANA ES OTRO PAÍS</t>
  </si>
  <si>
    <t>2 DÍAS</t>
  </si>
  <si>
    <t>SERVICIO LOCAL DE EDUCACIÓN PÚBLICA GABRIELA MISTRAL</t>
  </si>
  <si>
    <t>TEATRO EN LA EDUCACIÓN 2024</t>
  </si>
  <si>
    <t>9 MESES</t>
  </si>
  <si>
    <t>JUNIO</t>
  </si>
  <si>
    <t>PROCHILE</t>
  </si>
  <si>
    <t>PLATEA24: SEMANA DE PROGRAMADORES</t>
  </si>
  <si>
    <t>7 DÍAS</t>
  </si>
  <si>
    <t>JULIO</t>
  </si>
  <si>
    <t>Servicio Público</t>
  </si>
  <si>
    <t>9 meses</t>
  </si>
  <si>
    <t xml:space="preserve">BHP </t>
  </si>
  <si>
    <t>FESTIVAL INTERNACIONAL TEATRO A MIL 2025</t>
  </si>
  <si>
    <t>23 días</t>
  </si>
  <si>
    <t>MINERA ESCONDIDA</t>
  </si>
  <si>
    <t>SOCIEDAD DE MARKETING</t>
  </si>
  <si>
    <t>25 días</t>
  </si>
  <si>
    <t>CORPORACIÓN MUNICIPAL DE DESARROLLO DE LAMPA</t>
  </si>
  <si>
    <t>9 Meses</t>
  </si>
  <si>
    <t>SUBSECRETARÍA MINISTERIO DE LAS CULTURAS, LAS ARTES Y EL PATRIMONIO</t>
  </si>
  <si>
    <t>CIRCULACIÓN NACIONAL - MES DEL TEATRO - NI TAN CLÁSICOS</t>
  </si>
  <si>
    <t>5 DÍAS</t>
  </si>
  <si>
    <t>CIRCULACIÓN NACIONAL - MES DEL TEATRO - MOLLY BLOOM</t>
  </si>
  <si>
    <t>Persona natural</t>
  </si>
  <si>
    <t xml:space="preserve">4. RECURSOS HUMANOS  </t>
  </si>
  <si>
    <r>
      <rPr>
        <u/>
        <sz val="9"/>
        <rFont val="Verdana"/>
        <family val="2"/>
      </rPr>
      <t>Instrucción:</t>
    </r>
    <r>
      <rPr>
        <sz val="9"/>
        <rFont val="Verdana"/>
        <family val="2"/>
      </rPr>
      <t xml:space="preserve"> Llenar información del equipo de trabajo que actualmente forma parte de la organización e informar remuneraciones </t>
    </r>
    <r>
      <rPr>
        <u/>
        <sz val="9"/>
        <rFont val="Verdana"/>
        <family val="2"/>
      </rPr>
      <t>en caso de que las mismas sean pagadas con recursos otorgados por esta transferencia</t>
    </r>
    <r>
      <rPr>
        <sz val="9"/>
        <rFont val="Verdana"/>
        <family val="2"/>
      </rPr>
      <t xml:space="preserve">.
</t>
    </r>
    <r>
      <rPr>
        <b/>
        <sz val="9"/>
        <color rgb="FFFF0000"/>
        <rFont val="Verdana"/>
        <family val="2"/>
      </rPr>
      <t>Esta información deberá ser publicada en el sitio web institucional, según lo estipulado en el convenio de transferencia de recursos y ejecución de actividades.</t>
    </r>
  </si>
  <si>
    <t>PERSONAL DE LA ORGANIZACIÓN</t>
  </si>
  <si>
    <t>Nombre y apellido</t>
  </si>
  <si>
    <t>Género con el que se identifica</t>
  </si>
  <si>
    <t>Cargo / Rol</t>
  </si>
  <si>
    <t>Área o Departamento al que pertenece</t>
  </si>
  <si>
    <t>Modalidad de Contrato</t>
  </si>
  <si>
    <t>Marcar con una X si la remuneración se paga con recursos otorgados por esta transferencia</t>
  </si>
  <si>
    <t>Remuneración Bruta</t>
  </si>
  <si>
    <t xml:space="preserve">Femenino </t>
  </si>
  <si>
    <t>ASISTENCIA ÁREA ADMINISTRATIVA</t>
  </si>
  <si>
    <t>ADMINISTRACIÓN Y FINANZAS</t>
  </si>
  <si>
    <t>Contrato Plazo Indefinido</t>
  </si>
  <si>
    <t>X</t>
  </si>
  <si>
    <t>ASISTENTE DE DIRECCIÓN</t>
  </si>
  <si>
    <t>PROGRAMACIÓN</t>
  </si>
  <si>
    <t>Masculino</t>
  </si>
  <si>
    <t>JEFE DE CONTABILIDAD Y TESORERÍA</t>
  </si>
  <si>
    <t>COORDINADORA DE PROGRAMACIÓN NACIONAL</t>
  </si>
  <si>
    <t>JEFA DE CONTENIDOS</t>
  </si>
  <si>
    <t>COMUNICACIONES</t>
  </si>
  <si>
    <t>COORDINADORA DE ADMINISTRACIÓN</t>
  </si>
  <si>
    <t>JEFE DE PRODUCCIÓN</t>
  </si>
  <si>
    <t>PRODUCCIÓN</t>
  </si>
  <si>
    <t>COORDINADORA DE GESTIÓN COMERCIAL</t>
  </si>
  <si>
    <t>GESTIÓN COMERCIAL</t>
  </si>
  <si>
    <t>COMMUNITY MANAGER</t>
  </si>
  <si>
    <t>DISEÑADOR GRÁFICO</t>
  </si>
  <si>
    <t xml:space="preserve">Total Remuneraciones </t>
  </si>
  <si>
    <t>Género</t>
  </si>
  <si>
    <t>Contrato Plazo Fijo</t>
  </si>
  <si>
    <t>Trans Femenino</t>
  </si>
  <si>
    <t>Contrato por Obra</t>
  </si>
  <si>
    <t>Trans Masculino</t>
  </si>
  <si>
    <t>Contrato a Honorarios</t>
  </si>
  <si>
    <t>No Binario</t>
  </si>
  <si>
    <t>Outsourcing - Subcontratación</t>
  </si>
  <si>
    <t>Practicantes o Voluntarios</t>
  </si>
  <si>
    <t>5. ESTADO DE LOS COMPROMISOS ESTABLECIDOS POR CONVENIO</t>
  </si>
  <si>
    <r>
      <rPr>
        <u/>
        <sz val="9"/>
        <rFont val="Verdana"/>
        <family val="2"/>
      </rPr>
      <t>Instrucción</t>
    </r>
    <r>
      <rPr>
        <sz val="9"/>
        <rFont val="Verdana"/>
        <family val="2"/>
      </rPr>
      <t>: deberá llenar esta pestaña con la información de la acciones comprometidas por convenio.</t>
    </r>
  </si>
  <si>
    <t>I. PROGRAMAS PROPIOS</t>
  </si>
  <si>
    <t>LÍNEAS ESTRATÉGICAS</t>
  </si>
  <si>
    <t>OBJETIVOS</t>
  </si>
  <si>
    <t>ACCIONES / ACTIVIDADES</t>
  </si>
  <si>
    <t>COMPONENTE AL QUE SE ASOCIA</t>
  </si>
  <si>
    <t>INDICAR TIPO DE COLABORACIÓN MINISTERIAL</t>
  </si>
  <si>
    <t>TIPO DE ACTIVIDAD</t>
  </si>
  <si>
    <t>META 2024</t>
  </si>
  <si>
    <t>UNIDAD DE MEDIDA</t>
  </si>
  <si>
    <t>VERIFICADORES</t>
  </si>
  <si>
    <t>CRONOGRAMA DE EJECUCIÓN</t>
  </si>
  <si>
    <t>Numeral de compromiso</t>
  </si>
  <si>
    <t>UNIDAD DE MEDIDA EJECUTADA</t>
  </si>
  <si>
    <t>INFORMACIÓN DE LAS ACCIONES A DESARROLLAR</t>
  </si>
  <si>
    <t>Descripción de las actividades y/o acciones desarrolladas</t>
  </si>
  <si>
    <t>Medios de verificación de la actividad adjuntos</t>
  </si>
  <si>
    <t>Fecha o período de realización</t>
  </si>
  <si>
    <t>Estado de ejecución</t>
  </si>
  <si>
    <t>LLENAR SÓLO EN CASO DE MODIFICACIÓN</t>
  </si>
  <si>
    <t>1°T</t>
  </si>
  <si>
    <t>2°T</t>
  </si>
  <si>
    <t>3°T</t>
  </si>
  <si>
    <t>4°T</t>
  </si>
  <si>
    <t>N° de Rex. o Carta que autoriza modificación</t>
  </si>
  <si>
    <t>Detalle de la modificación</t>
  </si>
  <si>
    <t>Estado de la acción modificada</t>
  </si>
  <si>
    <t> </t>
  </si>
  <si>
    <t>I.1. Acceso</t>
  </si>
  <si>
    <t>Acortar las brechas de acceso de participación cultural</t>
  </si>
  <si>
    <t>I.1.1. Funciones y exhibición de artes escénicas gratuitas</t>
  </si>
  <si>
    <t>C1: Acceso: Festival Internacional Santiago a Mil /  Realización Proyectos Ciclo Teatro hoy y Danza Hoy</t>
  </si>
  <si>
    <t>Enfoques y Beneficiarios Preferentes - Territorio- Descentralización</t>
  </si>
  <si>
    <t>Artístico-Cultural</t>
  </si>
  <si>
    <t>Número de funciones</t>
  </si>
  <si>
    <t>Reportes de funciones realizadas/ Fotos/ Prensa</t>
  </si>
  <si>
    <t>I.1.1</t>
  </si>
  <si>
    <r>
      <rPr>
        <b/>
        <sz val="9"/>
        <color rgb="FF000000"/>
        <rFont val="Verdana"/>
      </rPr>
      <t xml:space="preserve">ENERO: </t>
    </r>
    <r>
      <rPr>
        <sz val="9"/>
        <color rgb="FF000000"/>
        <rFont val="Verdana"/>
      </rPr>
      <t xml:space="preserve">Se realizan 153 funciones presenciales con acceso gratuito llegando a 228.247. y 02 funciones en Televisión abierta llegando a 896.000 personas.
</t>
    </r>
    <r>
      <rPr>
        <b/>
        <sz val="9"/>
        <color rgb="FF000000"/>
        <rFont val="Verdana"/>
      </rPr>
      <t xml:space="preserve">MARZO: </t>
    </r>
    <r>
      <rPr>
        <sz val="9"/>
        <color rgb="FF000000"/>
        <rFont val="Verdana"/>
      </rPr>
      <t xml:space="preserve">Se realizan 1 función con acceso gratuito obra "Volantín"
</t>
    </r>
    <r>
      <rPr>
        <i/>
        <sz val="9"/>
        <color rgb="FF000000"/>
        <rFont val="Verdana"/>
      </rPr>
      <t xml:space="preserve">(Los siguientes meses se realizan funciones gratuitas pero las cargamos a otros compromisos)
</t>
    </r>
  </si>
  <si>
    <t>Fotografías, Prensa</t>
  </si>
  <si>
    <t>ENERO-MARZO 2024</t>
  </si>
  <si>
    <t>EN EJECUCIÓN</t>
  </si>
  <si>
    <t>I.1.2. Funciones y exhibiciones de artes escénicas pagadas</t>
  </si>
  <si>
    <t>Ejes transversales - Circuitos creativos</t>
  </si>
  <si>
    <t>Reportes de funciones realizadas/ fotos/ Prensa</t>
  </si>
  <si>
    <t>I.1.2</t>
  </si>
  <si>
    <r>
      <rPr>
        <b/>
        <sz val="9"/>
        <color rgb="FF000000"/>
        <rFont val="Verdana"/>
      </rPr>
      <t>ENERO:</t>
    </r>
    <r>
      <rPr>
        <sz val="9"/>
        <color rgb="FF000000"/>
        <rFont val="Verdana"/>
      </rPr>
      <t xml:space="preserve"> Se realizan 358 funciones presenciales con acceso pagado en las cuales asistió 58.667 personas con entrada pagada y 17.666 con entrada gratuita.
</t>
    </r>
    <r>
      <rPr>
        <b/>
        <sz val="9"/>
        <color rgb="FF000000"/>
        <rFont val="Verdana"/>
      </rPr>
      <t>FEBRERO</t>
    </r>
    <r>
      <rPr>
        <sz val="9"/>
        <color rgb="FF000000"/>
        <rFont val="Verdana"/>
      </rPr>
      <t xml:space="preserve">: Se realizan 263 jornadas/funciones con publico de acceso pagado 31.942 y acceso gratuito 19.461
</t>
    </r>
    <r>
      <rPr>
        <b/>
        <sz val="9"/>
        <color rgb="FF000000"/>
        <rFont val="Verdana"/>
      </rPr>
      <t xml:space="preserve">MARZO: </t>
    </r>
    <r>
      <rPr>
        <sz val="9"/>
        <color rgb="FF000000"/>
        <rFont val="Verdana"/>
      </rPr>
      <t xml:space="preserve">Se realizan 27 jornadas/funciones de la exposición de Museo 31.
</t>
    </r>
    <r>
      <rPr>
        <b/>
        <sz val="9"/>
        <color rgb="FF000000"/>
        <rFont val="Verdana"/>
      </rPr>
      <t>MAYO:</t>
    </r>
    <r>
      <rPr>
        <sz val="9"/>
        <color rgb="FF000000"/>
        <rFont val="Verdana"/>
      </rPr>
      <t xml:space="preserve"> Se realizan 08 funciones de la coproducción "La Tempestad" en el Teatro Finis Terrae.</t>
    </r>
  </si>
  <si>
    <t>ENERO - FEBRERO - MARZO - MAYO 2024</t>
  </si>
  <si>
    <t>I.1.3. Obras virtuales en Teatroamil.TV</t>
  </si>
  <si>
    <t>No aplica</t>
  </si>
  <si>
    <t>Número de obras</t>
  </si>
  <si>
    <t>Reporte te visualizaciones en Teatroamil.TV</t>
  </si>
  <si>
    <t>I.1.3</t>
  </si>
  <si>
    <r>
      <rPr>
        <b/>
        <sz val="9"/>
        <color rgb="FF000000"/>
        <rFont val="Verdana"/>
      </rPr>
      <t>ENERO:</t>
    </r>
    <r>
      <rPr>
        <sz val="9"/>
        <color rgb="FF000000"/>
        <rFont val="Verdana"/>
      </rPr>
      <t xml:space="preserve"> Se disponibilizan 05 obras digitales en Teatroamil.tv del 03 al 31 de enero 2024 en el marco del Festival Teatro a Mil 2024
</t>
    </r>
    <r>
      <rPr>
        <b/>
        <sz val="9"/>
        <color rgb="FF000000"/>
        <rFont val="Verdana"/>
      </rPr>
      <t>MAYO:</t>
    </r>
    <r>
      <rPr>
        <sz val="9"/>
        <color rgb="FF000000"/>
        <rFont val="Verdana"/>
      </rPr>
      <t xml:space="preserve"> Se disponibilizan 10 entrevistas digitales en Teatroamil.tv el 25 y 26 de mayo en el contexto del Día del Patrimonio.</t>
    </r>
  </si>
  <si>
    <t>Publicaciones en Teatroamil.tv</t>
  </si>
  <si>
    <t>ENERO 2024 - MAYO 2024</t>
  </si>
  <si>
    <t>REGISTRO TEATROAMIL.TV</t>
  </si>
  <si>
    <t>I.2. Creación</t>
  </si>
  <si>
    <t>Apoyar la sostenibilidad del sistema artístico nacional</t>
  </si>
  <si>
    <t>I.2.1. Intercambio de conocimientos artísticos y/o profesionales entre artistas internacionales y nacionales y/o público</t>
  </si>
  <si>
    <t>C2: Creación: Co-Producciones</t>
  </si>
  <si>
    <t>Ejes transversales circuitos creativos</t>
  </si>
  <si>
    <t>Formación Capacitación</t>
  </si>
  <si>
    <t>Número de Actividades</t>
  </si>
  <si>
    <t>Reporte de asesorías artísticas y técnicas realizadas</t>
  </si>
  <si>
    <t>I.2.1</t>
  </si>
  <si>
    <r>
      <rPr>
        <b/>
        <sz val="9"/>
        <color rgb="FF000000"/>
        <rFont val="Verdana"/>
        <family val="2"/>
      </rPr>
      <t xml:space="preserve">ENERO: 
</t>
    </r>
    <r>
      <rPr>
        <sz val="9"/>
        <color rgb="FF000000"/>
        <rFont val="Verdana"/>
        <family val="2"/>
      </rPr>
      <t xml:space="preserve">1) Se realiza una colaboración entre el Colectivo Yuyachkani de Bolivia y el Colectivo Primates de Chile (Antofagasta) y se estrena la obra Desde Lejos he venido.El Teatro es un sueño en Antofagasta el 13 de enero 2024. Participaron 80 artistas locales en donde hubo ensayos e intercambio artistico entre los artistas bolivianos y artistas nacionales.
2) Se realiza una colaboración entre el Colectivo Yuyachkani de Bolivia y artistas nacionales y se estrena la obra El Teatro es un sueño en Santiago. Participaron 70 artistas locales en donde hubo una residencia artistica los días 15-16-17-18 de enero 2024 e intercambio artistico entre los artistas bolivianos y artistas nacionales.
3) Se realiza una residencia artística e intercambio artistico entre artistas de Francia y artistas locales, donde participaron más de 50 artistas nacionales en la obra Tres Elfantes Pasan de la compañía Opossito que se realizó los días 8-9-10-11 de enero 2024.
4) Se realiza intercamio artistico entre artistas de Francia y nacionales para realizar la obra Jerome Bell, en donde participaron artistas locales, 02 función en Antofagasta, 02 función en Santiago y 01 función en Concepción.
5) Se realiza intercambio artistico entre artistas de brasil y artistas nacionales para realizar la obra G.O.L.P, en donde participaron 05 artistas nacionales.
6) Se desarrollan 39 actividades de mediación y diálogos entre artistas y público en donde asisten 4.114 personas.
</t>
    </r>
    <r>
      <rPr>
        <b/>
        <sz val="9"/>
        <color rgb="FF000000"/>
        <rFont val="Verdana"/>
        <family val="2"/>
      </rPr>
      <t xml:space="preserve">JUNIO
</t>
    </r>
    <r>
      <rPr>
        <sz val="9"/>
        <color rgb="FF000000"/>
        <rFont val="Verdana"/>
        <family val="2"/>
      </rPr>
      <t xml:space="preserve">Realización de 04 conferencias en Museo Franz Mayer, México, con los creadores de Museo 31, y 01 clase magistral con el curador artístico de Museo 31 en México. </t>
    </r>
  </si>
  <si>
    <t>ENERO Y JUNIO 2024</t>
  </si>
  <si>
    <t>I.2.2 Proyectos de coproducción estrenados</t>
  </si>
  <si>
    <t>Ejes transversales - Reactivación y Economía Creativa</t>
  </si>
  <si>
    <t>Número de coproducciones</t>
  </si>
  <si>
    <t>Propuestas apoyadas y estrenadas</t>
  </si>
  <si>
    <t>I.2.2</t>
  </si>
  <si>
    <r>
      <rPr>
        <b/>
        <sz val="9"/>
        <color rgb="FF000000"/>
        <rFont val="Verdana"/>
      </rPr>
      <t xml:space="preserve">ENERO:
</t>
    </r>
    <r>
      <rPr>
        <sz val="9"/>
        <color rgb="FF000000"/>
        <rFont val="Verdana"/>
      </rPr>
      <t xml:space="preserve">1) Se estrena el proyecto de Pachakuna el día 03 de enero 2024, y da inicio al Festival Teatro a Mil 2024 con este gran Pasacalle, que recorrió las calles en mas de 20 comunas del país en el mes de enero 2024
2) Se estrena el proyecto MA! el 04 de enero 2024 en Antofagasta, de Pamela Meneses, que luego realizó funciones en Santiago.
</t>
    </r>
    <r>
      <rPr>
        <b/>
        <sz val="9"/>
        <color rgb="FF000000"/>
        <rFont val="Verdana"/>
      </rPr>
      <t>ABRIL:</t>
    </r>
    <r>
      <rPr>
        <sz val="9"/>
        <color rgb="FF000000"/>
        <rFont val="Verdana"/>
      </rPr>
      <t xml:space="preserve"> Se estrena Coproducción "Limpia" el 03 de abril en Teatro Nacional Chileno.
</t>
    </r>
    <r>
      <rPr>
        <b/>
        <sz val="9"/>
        <color rgb="FF000000"/>
        <rFont val="Verdana"/>
      </rPr>
      <t>JUNIO:</t>
    </r>
    <r>
      <rPr>
        <sz val="9"/>
        <color rgb="FF000000"/>
        <rFont val="Verdana"/>
      </rPr>
      <t xml:space="preserve"> Se estrena coproducción "Voyager" con 10 funciones en Centro Cultural Gabriela Mistral.
</t>
    </r>
    <r>
      <rPr>
        <b/>
        <sz val="9"/>
        <color rgb="FF000000"/>
        <rFont val="Verdana"/>
        <family val="2"/>
      </rPr>
      <t>JULIO:</t>
    </r>
    <r>
      <rPr>
        <sz val="9"/>
        <color rgb="FF000000"/>
        <rFont val="Verdana"/>
        <family val="2"/>
      </rPr>
      <t xml:space="preserve"> Se terminan las funciones de la coproducción "Voyager" con un total de 18 funciones en el Centro Cultural Gabriela Mistral.</t>
    </r>
  </si>
  <si>
    <t>ENERO 2024</t>
  </si>
  <si>
    <t>I.2.3. Apoyo a la gestión y asignación de recursos de coproducciones</t>
  </si>
  <si>
    <t>Número coproducciones</t>
  </si>
  <si>
    <t>Propuestas seleccionadas con contrato</t>
  </si>
  <si>
    <t>I.2.3</t>
  </si>
  <si>
    <t>I.3. Circulación</t>
  </si>
  <si>
    <t>Promover, proteger y visibilizar la creación nacional</t>
  </si>
  <si>
    <t>I.3.1. Gestión de giras y presentaciones de obras nacionales e internacionales</t>
  </si>
  <si>
    <t>Funciones realizadas en Chile y el Extranjero</t>
  </si>
  <si>
    <t>I.3.1</t>
  </si>
  <si>
    <r>
      <rPr>
        <b/>
        <sz val="9"/>
        <color rgb="FF000000"/>
        <rFont val="Verdana"/>
        <family val="2"/>
      </rPr>
      <t xml:space="preserve">ENERO:
</t>
    </r>
    <r>
      <rPr>
        <sz val="9"/>
        <color rgb="FF000000"/>
        <rFont val="Verdana"/>
        <family val="2"/>
      </rPr>
      <t xml:space="preserve">Se realizan 02 funciones de la obra "Pachakuna: Guardianes de Los Andes" (circulación nacional) y 04 funciones de la obra "Amor a la muerte" (circulación internacional). 
</t>
    </r>
    <r>
      <rPr>
        <b/>
        <sz val="9"/>
        <color rgb="FF000000"/>
        <rFont val="Verdana"/>
        <family val="2"/>
      </rPr>
      <t>MARZO:</t>
    </r>
    <r>
      <rPr>
        <sz val="9"/>
        <color rgb="FF000000"/>
        <rFont val="Verdana"/>
        <family val="2"/>
      </rPr>
      <t xml:space="preserve"> 
Se realiza 01 función de la obra "Encuentros breves con hombres repulsivos" en San Felipe (circulación nacional) y 01 función de la obra "Pachakuna: Guardianes de Los Andes" en Concepción (circulación nacional).
</t>
    </r>
    <r>
      <rPr>
        <b/>
        <sz val="9"/>
        <color rgb="FF000000"/>
        <rFont val="Verdana"/>
        <family val="2"/>
      </rPr>
      <t xml:space="preserve">ABRIL: 
</t>
    </r>
    <r>
      <rPr>
        <sz val="9"/>
        <color rgb="FF000000"/>
        <rFont val="Verdana"/>
        <family val="2"/>
      </rPr>
      <t xml:space="preserve">Se realiza 01 función de la obra "Molly Bloom" en Valdivia (circulación nacional).
</t>
    </r>
    <r>
      <rPr>
        <b/>
        <sz val="9"/>
        <color rgb="FF000000"/>
        <rFont val="Verdana"/>
        <family val="2"/>
      </rPr>
      <t xml:space="preserve">MAYO:
</t>
    </r>
    <r>
      <rPr>
        <sz val="9"/>
        <color rgb="FF000000"/>
        <rFont val="Verdana"/>
        <family val="2"/>
      </rPr>
      <t xml:space="preserve">Se realiza 01 función de la obra "Ella lo ama" en San Felipe (circulación nacional); 01 función de la obra "Mañana es otro país" en San Felipe (circulación nacional); 01 función de la obra "Molly Bloom" en Coquimbo (circulación nacional); y 01 función de "Villa" en el Francia (circulación internacional).
</t>
    </r>
    <r>
      <rPr>
        <b/>
        <sz val="9"/>
        <color rgb="FF000000"/>
        <rFont val="Verdana"/>
        <family val="2"/>
      </rPr>
      <t xml:space="preserve">JUNIO:
</t>
    </r>
    <r>
      <rPr>
        <sz val="9"/>
        <color rgb="FF000000"/>
        <rFont val="Verdana"/>
        <family val="2"/>
      </rPr>
      <t xml:space="preserve">Se realiza 01 función de "Villa" en Francia (circulación internacional); se realiza 02 funciones de "Sea of Silence" en Uruguay (circulación internacional); y 9 jornadas de funciones de "Museo 31" en México (circulación internacional). </t>
    </r>
    <r>
      <rPr>
        <b/>
        <sz val="9"/>
        <color rgb="FF000000"/>
        <rFont val="Verdana"/>
        <family val="2"/>
      </rPr>
      <t xml:space="preserve">
</t>
    </r>
    <r>
      <rPr>
        <sz val="9"/>
        <color rgb="FF000000"/>
        <rFont val="Verdana"/>
        <family val="2"/>
      </rPr>
      <t xml:space="preserve">
</t>
    </r>
    <r>
      <rPr>
        <b/>
        <sz val="9"/>
        <color rgb="FF000000"/>
        <rFont val="Verdana"/>
        <family val="2"/>
      </rPr>
      <t xml:space="preserve">JULIO:
</t>
    </r>
    <r>
      <rPr>
        <sz val="9"/>
        <color rgb="FF000000"/>
        <rFont val="Verdana"/>
        <family val="2"/>
      </rPr>
      <t xml:space="preserve">Se realiza 01 ensayo abierto y 05 funciones de "Sea of Silence" en Francia (circulación internacional); se realiza gira en España de la obra "Villa" en las ciudades de Barcelona, Galicia y Pamplona con un total de 05 funciones (circulación internacional); se realiza 01 función de "Ella lo ama" en Osorno (circulación nacional); y se realizan 26 jornadas de funciones de "Museo 31" en México (circulación internacional). 
</t>
    </r>
  </si>
  <si>
    <t>ENERO-MARZO-ABRIL-MAYO-JUNIO-JULIO 2024</t>
  </si>
  <si>
    <t>I.3.2. Realización de platea 2024</t>
  </si>
  <si>
    <t>N de actividades en la semana de programadores</t>
  </si>
  <si>
    <t>Reportes de preparación Platea 2024</t>
  </si>
  <si>
    <t>I.3.2</t>
  </si>
  <si>
    <t>Se realizaron 15 actividades en el Marco de Platea 24</t>
  </si>
  <si>
    <t xml:space="preserve"> Catálogo de Platea 24 Impreso</t>
  </si>
  <si>
    <t>FINALIZADA</t>
  </si>
  <si>
    <t>Platea 2024</t>
  </si>
  <si>
    <t>I.4. Formación y Educación</t>
  </si>
  <si>
    <t>Colocar a las artes como motor de transformación personal y social</t>
  </si>
  <si>
    <t>I.4.1. Incorporación de la Asignatura de artes escénicas en diferentes cursos y colegios a través del programa Teatro en la educación.</t>
  </si>
  <si>
    <t>C3: Formación</t>
  </si>
  <si>
    <t>Compromisos Intersectoriales - Plan de Niñez y Adolescencia</t>
  </si>
  <si>
    <t>Número de escuelas en el programa</t>
  </si>
  <si>
    <t>Comuna donde se realiza el programa</t>
  </si>
  <si>
    <t>I.4.1</t>
  </si>
  <si>
    <r>
      <t xml:space="preserve">En </t>
    </r>
    <r>
      <rPr>
        <b/>
        <sz val="9"/>
        <color theme="1"/>
        <rFont val="Verdana"/>
        <family val="2"/>
      </rPr>
      <t>Abril</t>
    </r>
    <r>
      <rPr>
        <sz val="9"/>
        <color theme="1"/>
        <rFont val="Verdana"/>
        <family val="2"/>
      </rPr>
      <t xml:space="preserve"> comienza el programa Teatro en la educación en 14 cursos y 07 escuelas:
1) ESCUELA SANTA BÁRBARA
2) ESCUELA REPÚBLICA DE POLONIA
3) LICEO MANUEL ROJAS
4) ESCUELA POETA VICTOR DOMINGO SILVA
5) ESCUELA POETA OSCAR CASTRO
6) ESCUELA SANITAS 
7) ESCUELA BÉLGICA
En </t>
    </r>
    <r>
      <rPr>
        <b/>
        <sz val="9"/>
        <color theme="1"/>
        <rFont val="Verdana"/>
        <family val="2"/>
      </rPr>
      <t>Julio</t>
    </r>
    <r>
      <rPr>
        <sz val="9"/>
        <color theme="1"/>
        <rFont val="Verdana"/>
        <family val="2"/>
      </rPr>
      <t xml:space="preserve"> se comienza a realizar un formato acotado de 03 meses del programa Teatro en la Educación en 02 cursos de 01 establecimiento. 
8) LICEO POLIVALENTE JOSÉ DOMINGO BALMACEDA</t>
    </r>
  </si>
  <si>
    <t>Informe Teatro en la Educación</t>
  </si>
  <si>
    <t>ABRIL-MAYO-JUNIO-JULIO 2024</t>
  </si>
  <si>
    <t>I.4.2. Asistencia de los alumnos/a del programa teatro en la educación a ver obras de teatro</t>
  </si>
  <si>
    <t>Número de Salidas pedagógicas</t>
  </si>
  <si>
    <t>Reporte de visualización obra de teatro</t>
  </si>
  <si>
    <t>I.4.2</t>
  </si>
  <si>
    <r>
      <rPr>
        <b/>
        <sz val="9"/>
        <color rgb="FF000000"/>
        <rFont val="Verdana"/>
      </rPr>
      <t xml:space="preserve">JUNIO: </t>
    </r>
    <r>
      <rPr>
        <sz val="9"/>
        <color rgb="FF000000"/>
        <rFont val="Verdana"/>
      </rPr>
      <t xml:space="preserve">Se realiza la primera salida pedagogica el 05 de junio a visualizar "Pareidolia" en M100, en donde participaron 104 estudiantes de los siguientes cursos y establecimientos: 
1) 6° básico - Escuela Sanitas
2) 7° básico - Escuela Sanitas
3) 8° básico - Escuela Sanitas
4) 7°A básico - Escuela Poeta Oscar Castro
5) 7°B básico - Escuela Poeta Oscar Castro
</t>
    </r>
    <r>
      <rPr>
        <b/>
        <sz val="9"/>
        <color rgb="FF000000"/>
        <rFont val="Verdana"/>
        <family val="2"/>
      </rPr>
      <t xml:space="preserve">JULIO: </t>
    </r>
    <r>
      <rPr>
        <sz val="9"/>
        <color rgb="FF000000"/>
        <rFont val="Verdana"/>
        <family val="2"/>
      </rPr>
      <t>Se realiza la segunda salida pedagogica el 31 de julio a visualizar "Pareidolia" en TEUC, en donde participaron 168 estudiante de los siguientes cursos y establecimientos: 
1) 5° básico - Escuela Poeta Víctor Domingo Silva
2) 5° y 4° básico - Escuela Manuel Rojas
3) 5° básico - Escuela Sanitas
4) 7° básico - Escuela República de Polonia
5) 6° básico - Escuela Santa Bárbara</t>
    </r>
  </si>
  <si>
    <t>JUNIO-JULIO 2024</t>
  </si>
  <si>
    <t>I.4.3. Realización de muestras finales ante comunidad escolar</t>
  </si>
  <si>
    <t>Número de Muestras finales</t>
  </si>
  <si>
    <t>Reporte de realización de muestras finales</t>
  </si>
  <si>
    <t>I.4.3</t>
  </si>
  <si>
    <t>I.4.4. Diseño de actividades de Lab Escénico 2025</t>
  </si>
  <si>
    <t>Actividad</t>
  </si>
  <si>
    <t>Programa de actividades en Festival 2025</t>
  </si>
  <si>
    <t>I.4.4</t>
  </si>
  <si>
    <t>I.4.5. Ejecución de actividades de Lab Escénico 2024</t>
  </si>
  <si>
    <t>Reporte de actividades Lab Escénico en festival 2024</t>
  </si>
  <si>
    <t>I.4.5</t>
  </si>
  <si>
    <r>
      <rPr>
        <b/>
        <sz val="9"/>
        <color rgb="FF000000"/>
        <rFont val="Verdana"/>
      </rPr>
      <t xml:space="preserve">ENERO: </t>
    </r>
    <r>
      <rPr>
        <sz val="9"/>
        <color rgb="FF000000"/>
        <rFont val="Verdana"/>
      </rPr>
      <t xml:space="preserve">Se realizaron 32 actividades en el Marco de Lab Escénico 2024
</t>
    </r>
    <r>
      <rPr>
        <b/>
        <sz val="9"/>
        <color rgb="FF000000"/>
        <rFont val="Verdana"/>
      </rPr>
      <t xml:space="preserve">FEBRERO: </t>
    </r>
    <r>
      <rPr>
        <sz val="9"/>
        <color rgb="FF000000"/>
        <rFont val="Verdana"/>
      </rPr>
      <t xml:space="preserve">Se realiza 01 actividad
</t>
    </r>
    <r>
      <rPr>
        <b/>
        <sz val="9"/>
        <color rgb="FF000000"/>
        <rFont val="Verdana"/>
      </rPr>
      <t>MARZO:</t>
    </r>
    <r>
      <rPr>
        <sz val="9"/>
        <color rgb="FF000000"/>
        <rFont val="Verdana"/>
      </rPr>
      <t xml:space="preserve"> Se realizan 03 talleres en el marco de Museo 31</t>
    </r>
  </si>
  <si>
    <t>Fotografías</t>
  </si>
  <si>
    <t>ENERO - FEBRERO 2024</t>
  </si>
  <si>
    <t>II. EJES TRANSVERSALES</t>
  </si>
  <si>
    <t>II.1. Asociatividad</t>
  </si>
  <si>
    <t>II.1.1 Formalizar e incentivar trabajo colaborativo entre instituciones colaboradoras</t>
  </si>
  <si>
    <t>1. Participar en red de orgnanizaciones colaboradoras activamente en actividades/ iniciativas producidas, gestionadas por tres o más organizaciones</t>
  </si>
  <si>
    <t>Actividades</t>
  </si>
  <si>
    <t>Registro fotográfico, audiovisual, material de difusión.</t>
  </si>
  <si>
    <t>x</t>
  </si>
  <si>
    <t>II.1.1</t>
  </si>
  <si>
    <r>
      <rPr>
        <b/>
        <sz val="9"/>
        <color rgb="FF000000"/>
        <rFont val="Verdana"/>
      </rPr>
      <t xml:space="preserve">MAYO
</t>
    </r>
    <r>
      <rPr>
        <sz val="9"/>
        <color rgb="FF000000"/>
        <rFont val="Verdana"/>
      </rPr>
      <t xml:space="preserve">Participación de Dirección de Planificación y Proyectos en 02 jornadas lideradas por Ciudadanía Inteligente, que contó con la participación de diversas organizaciones colaboradoras del Estado con el propósito de avanzar en la caracterización de cada una de las instituciones, compartir estudios públicos, poner en común problemáticas y soluciones transversales, identificar acciones y proyectos conjuntos, articular un relato de nuestro rol como organizaciones sin fines de lucro que desde nuestro quehacer contribuye a la ejecución de las políticas públicas al desarrollo cultural del país. 
Se comienzan los ensayos y producción de la obra "Voyager", una coproducción de Fundación Teatro a Mil, Centro Cultural Gabriela Mistral y Centro Cultural de España. 
</t>
    </r>
  </si>
  <si>
    <t>MAYO 2024</t>
  </si>
  <si>
    <t>II.1.2 Incentivar el trabajo colaborativo entre instituciones del sector</t>
  </si>
  <si>
    <t>2. Participar de red de Festivales o similar en  mesas de trabajo y otras iniciativas con instituciones culturales de distinta naturaleza</t>
  </si>
  <si>
    <t>II.1.2</t>
  </si>
  <si>
    <r>
      <rPr>
        <b/>
        <sz val="9"/>
        <color theme="1"/>
        <rFont val="Verdana"/>
        <family val="2"/>
      </rPr>
      <t xml:space="preserve">MAYO: 
</t>
    </r>
    <r>
      <rPr>
        <sz val="9"/>
        <color theme="1"/>
        <rFont val="Verdana"/>
        <family val="2"/>
      </rPr>
      <t xml:space="preserve">Participación por parte de Coordinador de Circulación Nacional en Seminario convocado por la Red de Festivales de Artes Escénicas de Chile el pasado 04 de mayo.
Participación por parte de Directora de Planificación y Proyectos en taller de dos jornadas (8 y 9 de mayo), liderada por Ciudadanía Inteligente, el que contó con la participación de diversas organizaciones colaboradoras del Estado. Este tuvo el proposito de avanzar en la caracterización de cada una de las instituciones, compartir estudios de público, poner en común problemáticas y soluciones transversales. 
</t>
    </r>
    <r>
      <rPr>
        <b/>
        <sz val="9"/>
        <color theme="1"/>
        <rFont val="Verdana"/>
        <family val="2"/>
      </rPr>
      <t xml:space="preserve">JUNIO:
</t>
    </r>
    <r>
      <rPr>
        <sz val="9"/>
        <color theme="1"/>
        <rFont val="Verdana"/>
        <family val="2"/>
      </rPr>
      <t xml:space="preserve">Participación en mesa redonda titulada "Contar el mundo desde el sur", en donde fue parte la Dirección General de FITAM, Guillermo Calderón (Director de "Villa"), Guillermo Cacace (director y artista, Argentina) y Eric Bart (programador) en el Festival Du Printemps Des Comedientes en Montepellier, Francia. </t>
    </r>
  </si>
  <si>
    <t>II.2. Trabajo territorial</t>
  </si>
  <si>
    <t>II.2.1 Apoyar la descentralización de oferta programática</t>
  </si>
  <si>
    <t>1. Desarrollar actividades en comunas distintas a la de origen de la organización</t>
  </si>
  <si>
    <t>II.2.1</t>
  </si>
  <si>
    <r>
      <rPr>
        <b/>
        <sz val="9"/>
        <color rgb="FF000000"/>
        <rFont val="Verdana"/>
        <family val="2"/>
      </rPr>
      <t>ENERO:</t>
    </r>
    <r>
      <rPr>
        <sz val="9"/>
        <color rgb="FF000000"/>
        <rFont val="Verdana"/>
        <family val="2"/>
      </rPr>
      <t xml:space="preserve"> Durante el mes de Enero, El Festival Teatro a mil estuvo en 34 comunas distintas a la de la organización (Providencia) Realizando 472 funciones abarcando 266.177 personas
</t>
    </r>
    <r>
      <rPr>
        <b/>
        <sz val="9"/>
        <color rgb="FF000000"/>
        <rFont val="Verdana"/>
        <family val="2"/>
      </rPr>
      <t>FEBRERO:</t>
    </r>
    <r>
      <rPr>
        <sz val="9"/>
        <color rgb="FF000000"/>
        <rFont val="Verdana"/>
        <family val="2"/>
      </rPr>
      <t xml:space="preserve"> Durante Febrero se realizan 264 funciones en comunas distintas a la de la organización.
</t>
    </r>
    <r>
      <rPr>
        <b/>
        <sz val="9"/>
        <color rgb="FF000000"/>
        <rFont val="Verdana"/>
        <family val="2"/>
      </rPr>
      <t>ABRIL:</t>
    </r>
    <r>
      <rPr>
        <sz val="9"/>
        <color rgb="FF000000"/>
        <rFont val="Verdana"/>
        <family val="2"/>
      </rPr>
      <t xml:space="preserve"> Se realizan 16 funciones en comuna distinta de la organización</t>
    </r>
  </si>
  <si>
    <t>ENERO A ABRIL 2024</t>
  </si>
  <si>
    <t>2. Desarrollar actividades en regiones distintas a la región de origen de la organización</t>
  </si>
  <si>
    <t>II.2.2</t>
  </si>
  <si>
    <r>
      <rPr>
        <b/>
        <sz val="9"/>
        <color rgb="FF000000"/>
        <rFont val="Verdana"/>
        <family val="2"/>
      </rPr>
      <t xml:space="preserve">ENERO: </t>
    </r>
    <r>
      <rPr>
        <sz val="9"/>
        <color rgb="FF000000"/>
        <rFont val="Verdana"/>
        <family val="2"/>
      </rPr>
      <t xml:space="preserve">Durante el mes de Enero, El Festival Teatro a mil estuvo en 07 regiones, distintas a la RM, con 40 funciones, llegando a 42.090 personas
</t>
    </r>
    <r>
      <rPr>
        <b/>
        <sz val="9"/>
        <color rgb="FF000000"/>
        <rFont val="Verdana"/>
        <family val="2"/>
      </rPr>
      <t>FEBRERO:</t>
    </r>
    <r>
      <rPr>
        <sz val="9"/>
        <color rgb="FF000000"/>
        <rFont val="Verdana"/>
        <family val="2"/>
      </rPr>
      <t xml:space="preserve"> Durante febrero se realizaron 02 funciones en regiones distintas a RM
</t>
    </r>
    <r>
      <rPr>
        <b/>
        <sz val="9"/>
        <color rgb="FF000000"/>
        <rFont val="Verdana"/>
        <family val="2"/>
      </rPr>
      <t xml:space="preserve">MARZO: </t>
    </r>
    <r>
      <rPr>
        <sz val="9"/>
        <color rgb="FF000000"/>
        <rFont val="Verdana"/>
        <family val="2"/>
      </rPr>
      <t xml:space="preserve">Se realiza 01 función fuera de la RM
</t>
    </r>
    <r>
      <rPr>
        <b/>
        <sz val="9"/>
        <color rgb="FF000000"/>
        <rFont val="Verdana"/>
        <family val="2"/>
      </rPr>
      <t>ABRIL:</t>
    </r>
    <r>
      <rPr>
        <sz val="9"/>
        <color rgb="FF000000"/>
        <rFont val="Verdana"/>
        <family val="2"/>
      </rPr>
      <t xml:space="preserve"> Se realiza 01 función fuera de la RM
</t>
    </r>
    <r>
      <rPr>
        <b/>
        <sz val="9"/>
        <color rgb="FF000000"/>
        <rFont val="Verdana"/>
        <family val="2"/>
      </rPr>
      <t>MAYO:</t>
    </r>
    <r>
      <rPr>
        <sz val="9"/>
        <color rgb="FF000000"/>
        <rFont val="Verdana"/>
        <family val="2"/>
      </rPr>
      <t xml:space="preserve"> Se realizan 03 funciones fuera de la RM
</t>
    </r>
    <r>
      <rPr>
        <b/>
        <sz val="9"/>
        <color rgb="FF000000"/>
        <rFont val="Verdana"/>
        <family val="2"/>
      </rPr>
      <t>JULIO:</t>
    </r>
    <r>
      <rPr>
        <sz val="9"/>
        <color rgb="FF000000"/>
        <rFont val="Verdana"/>
        <family val="2"/>
      </rPr>
      <t xml:space="preserve"> Se realizan 01 función fuera de la RM</t>
    </r>
  </si>
  <si>
    <t>II.3. Medioambiente</t>
  </si>
  <si>
    <t>II.3.1 Contribuir al cuidado y protección del medioambiente</t>
  </si>
  <si>
    <t>1. Desarrollar actividades y/o acciones asociadas a esta área, profundizar la politica de sustentabilidad</t>
  </si>
  <si>
    <t>II.3.1</t>
  </si>
  <si>
    <t>II.4. Accesibilidad universal</t>
  </si>
  <si>
    <t>II.4.1 Apoyar la descentralización de oferta programática</t>
  </si>
  <si>
    <t>1. Desarrollar actividades y/o acciones asociadas a esta área, programando y asistiendo a encuentros en otras regiones de nuestro pais</t>
  </si>
  <si>
    <t>II.4.1</t>
  </si>
  <si>
    <t xml:space="preserve">Se realiza el Festival Teatro a Mil a extensión a Antofagasta a Mil con 20 funciones, Concepción a Mil con 8 funciones y Valparaíso a Mil con 11 funciones. </t>
  </si>
  <si>
    <t>COLABORACIÓN CON PROGRAMAS EJECUTADOS POR EL MINISTERIO</t>
  </si>
  <si>
    <t>Estado de Ejecución</t>
  </si>
  <si>
    <t>1. Participar en la Semana de la Educación Artística (SEA), concretando al menos una  (01) reunión de coordinación con el Departamento de Educación y Formación en Artes y Cultura –o la dependencia que le suceda en sus funciones- del MINISTERIO para conocer los lineamientos de cada versión, registrar la institución en la web http://semanaeducacionartistica.cultura.gob.cl y realizar al menos una (01) actividad de visibilización o proyecto afín a la temática de celebración de cada año. Una vez finalizada la SEA, responder la encuesta de reporte disponible en el sitio web.</t>
  </si>
  <si>
    <r>
      <t xml:space="preserve">MAYO
</t>
    </r>
    <r>
      <rPr>
        <sz val="9"/>
        <color theme="1"/>
        <rFont val="Verdana"/>
        <family val="2"/>
      </rPr>
      <t xml:space="preserve">Celebración de la Semana de la Educación Artística (SEA) con el lema </t>
    </r>
    <r>
      <rPr>
        <i/>
        <sz val="9"/>
        <color theme="1"/>
        <rFont val="Verdana"/>
        <family val="2"/>
      </rPr>
      <t>"Compartir la alegría de crear"</t>
    </r>
    <r>
      <rPr>
        <sz val="9"/>
        <color theme="1"/>
        <rFont val="Verdana"/>
        <family val="2"/>
      </rPr>
      <t>. En donde se realizaron 05 actividades entre el 14 y 22 de mayo en la Escuela Sanitas, República de Polonia, Manuel Rojas y Bélgica</t>
    </r>
  </si>
  <si>
    <t>Se adjunta carpeta con medios de verificación</t>
  </si>
  <si>
    <t>2. Remitir copia de las publicaciones físicas que haya llevado a cabo durante el año, las que serán derivadas por la Unidad o Sección a cargo de la coordinación de convenios institucionales, al Centro de Documentación (CEDOC) del MINISTERIO.</t>
  </si>
  <si>
    <r>
      <rPr>
        <b/>
        <sz val="9"/>
        <color rgb="FF000000"/>
        <rFont val="Verdana"/>
        <family val="2"/>
      </rPr>
      <t xml:space="preserve">ENERO: </t>
    </r>
    <r>
      <rPr>
        <sz val="9"/>
        <color rgb="FF000000"/>
        <rFont val="Verdana"/>
        <family val="2"/>
      </rPr>
      <t>Se entrega fisicamente la Guia del espectador y Catálogo de Platea 24</t>
    </r>
  </si>
  <si>
    <t>3. Incorporarse a la plataforma chilecultura.gob.cl, o aquella que la reemplace, manteniendo información actualizada de la oferta programática de la organización de manera mensual con el objetivo de favorecer la difusión de información cultural y el acceso por parte de la ciudadanía.</t>
  </si>
  <si>
    <t>Se publican las actividades de la organización en la plataforma de Chile Cultura</t>
  </si>
  <si>
    <t>4. Participar del “Día de los patrimonios”, del “Día de los patrimonios para niñas, niños y adolescentes” y del “Mes de Públicos”, ofreciendo al menos una (01) actividad de acceso gratuito y orientada a público general en cada una de dichas instancias impulsadas por el MINISTERIO.</t>
  </si>
  <si>
    <r>
      <rPr>
        <b/>
        <sz val="9"/>
        <color rgb="FF000000"/>
        <rFont val="Verdana"/>
      </rPr>
      <t>MAYO</t>
    </r>
    <r>
      <rPr>
        <sz val="9"/>
        <color rgb="FF000000"/>
        <rFont val="Verdana"/>
      </rPr>
      <t xml:space="preserve">:
En el contexto del Día del Patrimonio, se pone a disposición en Teatroamil.tv: "Voces para atesorar", 10 entrevistas a grandes figuras del teatro nacional, que busca profundizar en la vida y trayectorias de artistas fundamentales en la historia de las tablas locales. </t>
    </r>
  </si>
  <si>
    <t>MAYO 2024 - JUNIO 2024</t>
  </si>
  <si>
    <t xml:space="preserve">5. Formar parte de las actividades conmemorativas del “Día D” –que incluirán narradores orales, títeres y marionetas, danza, teatro, circo, ópera– participando en, al menos, una (01) de ellas, realizando una actividad en coordinación con el Departamento de Fomento de la Cultura y las Artes, a través de la Secretaría Ejecutiva de Artes Escénicas de la Subsecretaría. </t>
  </si>
  <si>
    <r>
      <t xml:space="preserve">MAYO
</t>
    </r>
    <r>
      <rPr>
        <sz val="9"/>
        <color theme="1"/>
        <rFont val="Verdana"/>
        <family val="2"/>
      </rPr>
      <t xml:space="preserve">Se realiza una alianza con MINCAP y ARCATEL para transmitir en canales regionales de televisión abierta las cuatro obras digitales de "Ni tan clásicos": La Viuda de Apablaza, Romeo y Julieta, Tártufo y Medea, entre el 28 de mayo y 02 de junio, con motivo del Mes del Teatro.
</t>
    </r>
    <r>
      <rPr>
        <b/>
        <sz val="9"/>
        <color theme="1"/>
        <rFont val="Verdana"/>
        <family val="2"/>
      </rPr>
      <t xml:space="preserve">JUNIO
</t>
    </r>
    <r>
      <rPr>
        <sz val="9"/>
        <color theme="1"/>
        <rFont val="Verdana"/>
        <family val="2"/>
      </rPr>
      <t xml:space="preserve">Se disponibiliza de forma gratuita entre el 20 y el 30 de junio en nuestra plataforma Teatroamil.tv la obra "Ñi pu tremen", con motivo del Mes de los Pueblos Originarios. </t>
    </r>
  </si>
  <si>
    <t xml:space="preserve">6. Colaborar con el Departamento de Fomento de la Cultura y las Artes, a través de la Secretaría Ejecutiva de Artes Escénicas, en la realización de, al menos, una (01) actividad enmarcada en el desarrollo de sus siguientes programas nacionales, internacionales o estratégicos: Muestra Nacional de Dramaturgia, Encuentros Coreográficos Nacionales, Plan de Trabajo Regional de Artes Escénicas y/o Artes Escénicas Itinerantes. </t>
  </si>
  <si>
    <t>7. Realizar, al menos una actividad en coordinación con el Departamento de Educación y Formación en Artes y Cultura, dirigida a escolares que participan de sus programas ACCIONA o CECREA.</t>
  </si>
  <si>
    <t>8. Otras instancias de colaboración.</t>
  </si>
  <si>
    <t>8.1. Participar de al menos dos (2) instancias de transferencia de conocimientos y colaboración entre instituciones beneficiarias de programas y/o fondos que sean convocadas por el MINISTERIO.</t>
  </si>
  <si>
    <t>8.2. Participar de las instancias de capacitación en el uso y rendición de recursos públicos impartidas por el MINISTERIO u otros servicios públicos vinculados al tema.</t>
  </si>
  <si>
    <t>El 2023 se participó en las capacitaciones de uso SISREC, ya lo tenemos implementado. Se mantiene un diálogo constante con el Ministerio.</t>
  </si>
  <si>
    <t>ESTADO DE EJECUCIÓN</t>
  </si>
  <si>
    <t>MODIFICADA</t>
  </si>
  <si>
    <t>6. ACTIVIDADES REALIZADAS</t>
  </si>
  <si>
    <r>
      <rPr>
        <u/>
        <sz val="9"/>
        <rFont val="Verdana"/>
        <family val="2"/>
      </rPr>
      <t>Instrucción</t>
    </r>
    <r>
      <rPr>
        <sz val="9"/>
        <rFont val="Verdana"/>
        <family val="2"/>
      </rPr>
      <t>: En esta pestaña debe dar cuenta de todas las actividades realizadas en el marco de la programación artística y cultural de la organización y de los beneficiarios atendidos en ellas. 
En el caso de aquellas que sean adicionales a las comprometidas en el plan de gestión, ingresar "EXTRA" en la columna "Numeral de compromiso al que pertenece". Para mayor información, ver documento EJEMPLOS.</t>
    </r>
  </si>
  <si>
    <t>REPORTE DE LAS ACTIVIDADES</t>
  </si>
  <si>
    <t>COMPLETAR EN BASE AL LUGAR DE REALIZACIÓN DE LA ACTIVIDAD</t>
  </si>
  <si>
    <t>REPORTE DE LOS BENEFICIARIOS</t>
  </si>
  <si>
    <t>Proyecto</t>
  </si>
  <si>
    <t>Fecha o Período de Realización</t>
  </si>
  <si>
    <t>Nombre de la actividad</t>
  </si>
  <si>
    <t>Numeral de compromiso al que pertenece</t>
  </si>
  <si>
    <t>Modalidad de ejecución</t>
  </si>
  <si>
    <t>Tipo de actividad</t>
  </si>
  <si>
    <t xml:space="preserve">Área / Dominio </t>
  </si>
  <si>
    <t>Nº funciones/jornadas/sesiones</t>
  </si>
  <si>
    <t>Nombre de la Sala - Espacio / Plataforma a través de la cual se ejecuta la actividad  (Facebook, Instagram, Tik Tok, Youtube, Zoom, Meet, Teams,  Spotify, Radio, Televisión, etc.)</t>
  </si>
  <si>
    <t>País</t>
  </si>
  <si>
    <t>Región</t>
  </si>
  <si>
    <t>Provincia</t>
  </si>
  <si>
    <t>Comuna</t>
  </si>
  <si>
    <t>N° con Acceso Pagado (P)</t>
  </si>
  <si>
    <t>N° con Acceso Gratuito (G)</t>
  </si>
  <si>
    <t>N° Total de Beneficiarios (P) + (G)</t>
  </si>
  <si>
    <t>¿Cuenta con actividad de Mediación Asociada?</t>
  </si>
  <si>
    <t>LLENAR SÓLO SI RESPUESTA ANTERIOR FUE POSITIVA</t>
  </si>
  <si>
    <t>¿Actividad de Mediación Asociada?</t>
  </si>
  <si>
    <t>N° funciones/jornadas/sesiones de la Actividad de Mediación Asociada</t>
  </si>
  <si>
    <t>N° de Asistentes/ reproducciones a Actividad de Mediación Asociada</t>
  </si>
  <si>
    <t>CIRCULACIÓN INTERNACIONAL</t>
  </si>
  <si>
    <t>4, 5, 6, 8 Y 9 DE JULIO</t>
  </si>
  <si>
    <t>SEA OF SILENCE</t>
  </si>
  <si>
    <t>PRESENCIAL</t>
  </si>
  <si>
    <t xml:space="preserve">FUNCIÓN / PRESENTACIÓN </t>
  </si>
  <si>
    <t>DANZA</t>
  </si>
  <si>
    <t>FESTIVAL D'AVIÑON - THEATRE BENOIT-XII</t>
  </si>
  <si>
    <t>FRANCIA</t>
  </si>
  <si>
    <t>AVIÑON</t>
  </si>
  <si>
    <t>NO</t>
  </si>
  <si>
    <t>4 DE JULIO</t>
  </si>
  <si>
    <t>ENSAYO SEA OF SILENCE</t>
  </si>
  <si>
    <t>TEATRO A MIL PRESENTA</t>
  </si>
  <si>
    <t>4, 5, 6, 7, 11, 12, 13 Y 14 DE JULIO</t>
  </si>
  <si>
    <t>VOYAGER</t>
  </si>
  <si>
    <t>TEATRO</t>
  </si>
  <si>
    <t>CENTRO CULTURAL GABRIELA MISTRAL</t>
  </si>
  <si>
    <t>CHILE</t>
  </si>
  <si>
    <t>METROPOLITANA</t>
  </si>
  <si>
    <t>SANTIAGO</t>
  </si>
  <si>
    <t>19, 20 Y 21 DE JULIO</t>
  </si>
  <si>
    <t>VILLA</t>
  </si>
  <si>
    <t>TEATRO FESTIVAL GREC-SALA BECKETT</t>
  </si>
  <si>
    <t>ESPAÑA</t>
  </si>
  <si>
    <t>BARCELONA</t>
  </si>
  <si>
    <t>24 DE JULIO</t>
  </si>
  <si>
    <t xml:space="preserve">TEATRO MIT DE RIVADABIA </t>
  </si>
  <si>
    <t>GALICIA</t>
  </si>
  <si>
    <t>26 DE JULIO</t>
  </si>
  <si>
    <t xml:space="preserve">TEATRO FESTIVAL DE TEATRO OLITE </t>
  </si>
  <si>
    <t>PAMPLONA</t>
  </si>
  <si>
    <t>CIRCULACIÓN NACIONAL</t>
  </si>
  <si>
    <t>ELLA LO AMA</t>
  </si>
  <si>
    <t xml:space="preserve">SALON HOTEL SONESTA 
XXVI FESTIVAL DE TEATRO DE OSORNO </t>
  </si>
  <si>
    <t>LOS LAGOS</t>
  </si>
  <si>
    <t>OSORNO</t>
  </si>
  <si>
    <t>TEATRO EN LA EDUCACIÓN</t>
  </si>
  <si>
    <t>31 DE JULIO</t>
  </si>
  <si>
    <t xml:space="preserve">SALIDA PEDAGOGICA ESCUELA SANITAS, ESCUELA SANTA BÁRBARA, ESCUELA REPÚBLICA DE POLONIA, ESCUELA MANUEL ROJAS Y ESCUELA POETA VÍCTOR DOMINGO SILVA </t>
  </si>
  <si>
    <t xml:space="preserve">TEATRO UC </t>
  </si>
  <si>
    <t>ÑUÑOA</t>
  </si>
  <si>
    <t>2, 3, 4, 5, 6, 7, 9, 10, 11, 12, 13, 14, 16, 17, 18, 19, 20, 21, 23, 24, 25, 26, 27, 28, 30 Y 31 DE JULIO</t>
  </si>
  <si>
    <t>MUSEO 31</t>
  </si>
  <si>
    <t>ARTES VISUALES</t>
  </si>
  <si>
    <t>MUSEO FRANZ MAYER</t>
  </si>
  <si>
    <t>MÉXICO</t>
  </si>
  <si>
    <t>CIUDAD DE MÉXICO</t>
  </si>
  <si>
    <t>Tipo de Actividad</t>
  </si>
  <si>
    <t>Área/Dominio</t>
  </si>
  <si>
    <t>ACTIVIDAD DE MEDIACIÓN</t>
  </si>
  <si>
    <t>TARAPACÁ</t>
  </si>
  <si>
    <t>ANTÁRTICA CHILENA</t>
  </si>
  <si>
    <t>AISÉN</t>
  </si>
  <si>
    <t>VIRTUAL / REMOTA</t>
  </si>
  <si>
    <t>CAPACITACIÓN</t>
  </si>
  <si>
    <t>ANTOFAGASTA</t>
  </si>
  <si>
    <t>ALGARROBO</t>
  </si>
  <si>
    <t>CLASE MAGISTRAL / CHARLA / CONFERENCIA</t>
  </si>
  <si>
    <t>MÚSICA</t>
  </si>
  <si>
    <t>ATACAMA</t>
  </si>
  <si>
    <t>ARAUCO</t>
  </si>
  <si>
    <t>ALHUÉ</t>
  </si>
  <si>
    <t>CLÍNICA / LABORATORIO  / WORKSHOP</t>
  </si>
  <si>
    <t>AUDIOVISUAL</t>
  </si>
  <si>
    <t>COQUMBO</t>
  </si>
  <si>
    <t>ARICA</t>
  </si>
  <si>
    <t>ALTO BIOBÍO</t>
  </si>
  <si>
    <t>COLOQUIO / CONGRESO / SIMPOSIO</t>
  </si>
  <si>
    <t>CIRCO</t>
  </si>
  <si>
    <t>VALPARAÍSO</t>
  </si>
  <si>
    <t>AYSÉN</t>
  </si>
  <si>
    <t>ALTO DEL CARMEN</t>
  </si>
  <si>
    <t>CONCIERTO / TOCATA</t>
  </si>
  <si>
    <t>FOTOGRAFÍA</t>
  </si>
  <si>
    <t>O´HIGGINS</t>
  </si>
  <si>
    <t>BIO BIO</t>
  </si>
  <si>
    <t>ALTO HOSPICIO</t>
  </si>
  <si>
    <t>SEMINARIO</t>
  </si>
  <si>
    <t>MAULE</t>
  </si>
  <si>
    <t>CACHAPOAL</t>
  </si>
  <si>
    <t>ANCUD</t>
  </si>
  <si>
    <t xml:space="preserve">EDICIÓN / PUBLICACIÓN </t>
  </si>
  <si>
    <t>NUEVOS MEDIOS</t>
  </si>
  <si>
    <t>BIOBIO</t>
  </si>
  <si>
    <t>CAPITÁN PRAT</t>
  </si>
  <si>
    <t>ANDACOLLO</t>
  </si>
  <si>
    <t>ENCUENTRO / CONVERSATORIO / MESA REDONDA</t>
  </si>
  <si>
    <t>ARTES LITERARIAS, LIBROS Y PRENSA</t>
  </si>
  <si>
    <t>ARAUCANÍA</t>
  </si>
  <si>
    <t>CARDENAL CARO</t>
  </si>
  <si>
    <t>ANGOL</t>
  </si>
  <si>
    <t>RESIDENCIAS</t>
  </si>
  <si>
    <t>ARQUITECTURA</t>
  </si>
  <si>
    <t>CAUQUENES</t>
  </si>
  <si>
    <t xml:space="preserve">ANTÁRTICA </t>
  </si>
  <si>
    <t>ENSAYOS</t>
  </si>
  <si>
    <t>DISEÑO</t>
  </si>
  <si>
    <t>AYSEN</t>
  </si>
  <si>
    <t>CAUTÍN</t>
  </si>
  <si>
    <t>TUTORÍA</t>
  </si>
  <si>
    <t>ARTESANÍA</t>
  </si>
  <si>
    <t>MAGALLANES</t>
  </si>
  <si>
    <t>CHACABUCO</t>
  </si>
  <si>
    <t>ANTUCO</t>
  </si>
  <si>
    <t>GRABACIÓN, EDICIÓN, MEZCLA, MASTERIZACIÓN Y POSTPRODUCCIÓN DE AUDIO.</t>
  </si>
  <si>
    <t>PATRIMONIO MATERIAL</t>
  </si>
  <si>
    <t>LOS RIOS</t>
  </si>
  <si>
    <t>CHAÑARAL</t>
  </si>
  <si>
    <t xml:space="preserve">PRODUCCIÓN Y POSTPRODUCCIÓN AUDIOVISUAL </t>
  </si>
  <si>
    <t>PATRIMONIO INMATERIAL</t>
  </si>
  <si>
    <t>ARICA Y PARINACOTA</t>
  </si>
  <si>
    <t>CHILOÉ</t>
  </si>
  <si>
    <t>PRODUCCIÓN Y EDICIÓN DE GRABADO</t>
  </si>
  <si>
    <t>GASTRONOMÍA</t>
  </si>
  <si>
    <t>CHOAPA</t>
  </si>
  <si>
    <t>BUIN</t>
  </si>
  <si>
    <t xml:space="preserve">EXPOSICIÓN / MUESTRA </t>
  </si>
  <si>
    <t>ECONOMÍA CREATIVA</t>
  </si>
  <si>
    <t>ÑUBLE</t>
  </si>
  <si>
    <t>COLCHAGUA</t>
  </si>
  <si>
    <t>BULNES</t>
  </si>
  <si>
    <t>FESTIVAL / FERIA / CARNAVAL</t>
  </si>
  <si>
    <t>EDUCACIÓN ARTÍSTICA</t>
  </si>
  <si>
    <t>CONCEPCIÓN</t>
  </si>
  <si>
    <t>CABILDO</t>
  </si>
  <si>
    <t>MEMORIA Y DDHH</t>
  </si>
  <si>
    <t>COPIAPÓ</t>
  </si>
  <si>
    <t>CABO DE HORNOS</t>
  </si>
  <si>
    <t>INVESTIGACIÓN</t>
  </si>
  <si>
    <t>PUEBLOS ORIGINARIOS</t>
  </si>
  <si>
    <t>CORDILLERA</t>
  </si>
  <si>
    <t>CABRERO</t>
  </si>
  <si>
    <t>PROYECCIÓN AUDIOVISUAL</t>
  </si>
  <si>
    <t>INTERCULTURALIDAD</t>
  </si>
  <si>
    <t>COYHAIQUE</t>
  </si>
  <si>
    <t>CALAMA</t>
  </si>
  <si>
    <t xml:space="preserve">LECTURA DRAMATIZADA  / RECITAL </t>
  </si>
  <si>
    <t>OPERA</t>
  </si>
  <si>
    <t>CUATÍN</t>
  </si>
  <si>
    <t>CALBUCO</t>
  </si>
  <si>
    <t>LANZAMIENTO DE PUBICACIÓN</t>
  </si>
  <si>
    <t>MULTIDICIPLINAR/ INTERDISCIPLINAR</t>
  </si>
  <si>
    <t>CURICÓ</t>
  </si>
  <si>
    <t>CALDERA</t>
  </si>
  <si>
    <t>RESCATE / CONSERVACIÓN /DIFUSIÓN DEL PATRIMONIO</t>
  </si>
  <si>
    <t>ARCHIVÍSTICA Y PRESERVACIÓN</t>
  </si>
  <si>
    <t>EL LOA</t>
  </si>
  <si>
    <t xml:space="preserve">CALERA DE TANGO </t>
  </si>
  <si>
    <t>TALLER</t>
  </si>
  <si>
    <t>CRÍTICA CULTURAL</t>
  </si>
  <si>
    <t>ELQUI</t>
  </si>
  <si>
    <t>CALLE LARGA</t>
  </si>
  <si>
    <t xml:space="preserve">ASESORÍA TÉCNICA </t>
  </si>
  <si>
    <t>DIVULGACIÓN CIENTÍFICA</t>
  </si>
  <si>
    <t>GENERAL CARRERA</t>
  </si>
  <si>
    <t>CAMARONES</t>
  </si>
  <si>
    <t>FUNCIÓN / CONCIERTO  EDUCATIVO</t>
  </si>
  <si>
    <t>EDUCACIÓN CIENTÍFICA NO FORMAL</t>
  </si>
  <si>
    <t>HUASCO</t>
  </si>
  <si>
    <t>CAMIÑA</t>
  </si>
  <si>
    <t>OTRA</t>
  </si>
  <si>
    <t xml:space="preserve">IQUIQUE </t>
  </si>
  <si>
    <t>CANELA</t>
  </si>
  <si>
    <t>ISLA DE PASCUA</t>
  </si>
  <si>
    <t>CAÑETE</t>
  </si>
  <si>
    <t>LIMARÍ</t>
  </si>
  <si>
    <t>CARAHUE</t>
  </si>
  <si>
    <t>LINARES</t>
  </si>
  <si>
    <t>CARTAGENA</t>
  </si>
  <si>
    <t>LLANQUIHUE</t>
  </si>
  <si>
    <t>CASABLANCA</t>
  </si>
  <si>
    <t>LOS ANDES</t>
  </si>
  <si>
    <t>CASTRO</t>
  </si>
  <si>
    <t xml:space="preserve">CATEMU </t>
  </si>
  <si>
    <t>MAIPO</t>
  </si>
  <si>
    <t>MALLECO</t>
  </si>
  <si>
    <t>CERRILLOS</t>
  </si>
  <si>
    <t>MARGA MARGA</t>
  </si>
  <si>
    <t>CERRO NAVIA</t>
  </si>
  <si>
    <t>MELIPILLA</t>
  </si>
  <si>
    <t>CHAITÉN</t>
  </si>
  <si>
    <t>CHANCO</t>
  </si>
  <si>
    <t>PALENA</t>
  </si>
  <si>
    <t>CHÉPICA</t>
  </si>
  <si>
    <t>PARINACOTA</t>
  </si>
  <si>
    <t>CHIGUAYANTE</t>
  </si>
  <si>
    <t>PETORCA</t>
  </si>
  <si>
    <t>CHILE CHICO</t>
  </si>
  <si>
    <t>QUILLOTA</t>
  </si>
  <si>
    <t>CHILLÁN</t>
  </si>
  <si>
    <t>RANCO</t>
  </si>
  <si>
    <t>CHILLÁN VIEJO</t>
  </si>
  <si>
    <t>SAN ANTONIO</t>
  </si>
  <si>
    <t>CHIMBARONGO</t>
  </si>
  <si>
    <t>SAN FELIPE DE ACONCAGUA</t>
  </si>
  <si>
    <t>CHOLCHOL</t>
  </si>
  <si>
    <t>CHONCHI</t>
  </si>
  <si>
    <t>TALAGANTE</t>
  </si>
  <si>
    <t>CISNES</t>
  </si>
  <si>
    <t>TALCA</t>
  </si>
  <si>
    <t>COBQUECURA</t>
  </si>
  <si>
    <t>TAMARUGAL</t>
  </si>
  <si>
    <t>COCHAMÓ</t>
  </si>
  <si>
    <t>TIERRA DEL FUEGO</t>
  </si>
  <si>
    <t>COCHRANE</t>
  </si>
  <si>
    <t>TOCOPILLA</t>
  </si>
  <si>
    <t>CODEGUA</t>
  </si>
  <si>
    <t>ÚLTIMA ESPERANZA</t>
  </si>
  <si>
    <t>COELEMU</t>
  </si>
  <si>
    <t>VALDIVIA</t>
  </si>
  <si>
    <t>COIHUECO</t>
  </si>
  <si>
    <t>COINCO</t>
  </si>
  <si>
    <t>ITATA</t>
  </si>
  <si>
    <t>COLBÚN</t>
  </si>
  <si>
    <t>DIGUILLÍN</t>
  </si>
  <si>
    <t>COLCHANE</t>
  </si>
  <si>
    <t>PUNILLA</t>
  </si>
  <si>
    <t>COLINA</t>
  </si>
  <si>
    <t>COLLIPULLI</t>
  </si>
  <si>
    <t>COLTAUCO</t>
  </si>
  <si>
    <t>COMBARBALÁ</t>
  </si>
  <si>
    <t>CONCHALÍ</t>
  </si>
  <si>
    <t xml:space="preserve">CONCÓN </t>
  </si>
  <si>
    <t>CONSTITUCIÓN</t>
  </si>
  <si>
    <t>CONTULMO</t>
  </si>
  <si>
    <t>COPIAPO</t>
  </si>
  <si>
    <t>COQUIMBO</t>
  </si>
  <si>
    <t>CORONEL</t>
  </si>
  <si>
    <t>CORRAL</t>
  </si>
  <si>
    <t>CUNCO</t>
  </si>
  <si>
    <t>CURACAUTÍN</t>
  </si>
  <si>
    <t>CURACAVÍ</t>
  </si>
  <si>
    <t>CURACO DE VÉLEZ</t>
  </si>
  <si>
    <t>CURANILAHUE</t>
  </si>
  <si>
    <t>CURARREHUE</t>
  </si>
  <si>
    <t>CUREPTO</t>
  </si>
  <si>
    <t>DALCAHUE</t>
  </si>
  <si>
    <t>DIEGO DE ALMAGRO</t>
  </si>
  <si>
    <t>DOÑIHUE</t>
  </si>
  <si>
    <t>EL BOSQUE</t>
  </si>
  <si>
    <t>EL CARMEN</t>
  </si>
  <si>
    <t>EL MONTE</t>
  </si>
  <si>
    <t>EL QUISCO</t>
  </si>
  <si>
    <t>EL TABO</t>
  </si>
  <si>
    <t>EMPEDRADO</t>
  </si>
  <si>
    <t>ERCILLA</t>
  </si>
  <si>
    <t>ESTACIÓN CENTRAL</t>
  </si>
  <si>
    <t>FLORIDA</t>
  </si>
  <si>
    <t>FREIRE</t>
  </si>
  <si>
    <t>FREIRINA</t>
  </si>
  <si>
    <t>FRESIA</t>
  </si>
  <si>
    <t xml:space="preserve">FRUTILLAR </t>
  </si>
  <si>
    <t>FUTALEUFÚ</t>
  </si>
  <si>
    <t>FUTRONO</t>
  </si>
  <si>
    <t>GALVARINO</t>
  </si>
  <si>
    <t>GENERAL LAGOS</t>
  </si>
  <si>
    <t>GORBEA</t>
  </si>
  <si>
    <t>GRANEROS</t>
  </si>
  <si>
    <t xml:space="preserve">GUAITECAS </t>
  </si>
  <si>
    <t>HIJUELAS</t>
  </si>
  <si>
    <t>HUALAIHUÉ</t>
  </si>
  <si>
    <t>HUALAÑÉ</t>
  </si>
  <si>
    <t xml:space="preserve">HUALPÉN </t>
  </si>
  <si>
    <t>HUALQUI</t>
  </si>
  <si>
    <t>HUARA</t>
  </si>
  <si>
    <t>HUECHURABA</t>
  </si>
  <si>
    <t>ILLAPEL</t>
  </si>
  <si>
    <t>INDEPENDENCIA</t>
  </si>
  <si>
    <t>IQUIQUE</t>
  </si>
  <si>
    <t>ISLA DE MAIPO</t>
  </si>
  <si>
    <t>JUAN FERNÁNDEZ</t>
  </si>
  <si>
    <t>LA CALERA</t>
  </si>
  <si>
    <t>LA CISTERNA</t>
  </si>
  <si>
    <t>LA CRUZ</t>
  </si>
  <si>
    <t>LA ESTRELLA</t>
  </si>
  <si>
    <t>LA FLORIDA</t>
  </si>
  <si>
    <t>LA GRANJA</t>
  </si>
  <si>
    <t>LA HIGUERA</t>
  </si>
  <si>
    <t>LA LIGUA</t>
  </si>
  <si>
    <t>LA PINTANA</t>
  </si>
  <si>
    <t>LA REINA</t>
  </si>
  <si>
    <t>LA SERENA</t>
  </si>
  <si>
    <t>LA UNIÓN</t>
  </si>
  <si>
    <t xml:space="preserve">LAGO RANCO </t>
  </si>
  <si>
    <t>LAGO VERDE</t>
  </si>
  <si>
    <t>LAGUNA BLANCA</t>
  </si>
  <si>
    <t>LAJA</t>
  </si>
  <si>
    <t>LAMPA</t>
  </si>
  <si>
    <t>LANCO</t>
  </si>
  <si>
    <t xml:space="preserve">LAS CABRAS </t>
  </si>
  <si>
    <t>LAS CONDES</t>
  </si>
  <si>
    <t>LAUTARO</t>
  </si>
  <si>
    <t>LEBU</t>
  </si>
  <si>
    <t>LICANTÉN</t>
  </si>
  <si>
    <t>LIMACHE</t>
  </si>
  <si>
    <t>LITUECHE</t>
  </si>
  <si>
    <t>LLAILLAY</t>
  </si>
  <si>
    <t>LO BARNECHEA</t>
  </si>
  <si>
    <t>LO ESPEJO</t>
  </si>
  <si>
    <t>LO PRADO</t>
  </si>
  <si>
    <t>LOLOL</t>
  </si>
  <si>
    <t>LONCOCHE</t>
  </si>
  <si>
    <t>LONGAVÍ</t>
  </si>
  <si>
    <t>LONQUIMAY</t>
  </si>
  <si>
    <t>LOS ÁLAMOS</t>
  </si>
  <si>
    <t>LOS ÁNGELES</t>
  </si>
  <si>
    <t>LOS MUERMOS</t>
  </si>
  <si>
    <t xml:space="preserve">LOS SAUCES </t>
  </si>
  <si>
    <t>LOS VILOS</t>
  </si>
  <si>
    <t>LOTA</t>
  </si>
  <si>
    <t>LUMACO</t>
  </si>
  <si>
    <t>MACHALÍ</t>
  </si>
  <si>
    <t>MACUL</t>
  </si>
  <si>
    <t>MÁFIL</t>
  </si>
  <si>
    <t>MAIPÚ</t>
  </si>
  <si>
    <t>MALLOA</t>
  </si>
  <si>
    <t>MARCHIHUE</t>
  </si>
  <si>
    <t>MARIA ELENA</t>
  </si>
  <si>
    <t>MARÍA PINTO</t>
  </si>
  <si>
    <t>MARIQUINA</t>
  </si>
  <si>
    <t>MAULLÍN</t>
  </si>
  <si>
    <t>MEJILLONES</t>
  </si>
  <si>
    <t>MELIPEUCO</t>
  </si>
  <si>
    <t>MOLINA</t>
  </si>
  <si>
    <t>MONTE PATRIA</t>
  </si>
  <si>
    <t>MOSTAZAL</t>
  </si>
  <si>
    <t>MULCHÉN</t>
  </si>
  <si>
    <t>NACIMIENTO</t>
  </si>
  <si>
    <t>NANCAGUA</t>
  </si>
  <si>
    <t>NATALES</t>
  </si>
  <si>
    <t>NAVIDAD</t>
  </si>
  <si>
    <t>NEGRETE</t>
  </si>
  <si>
    <t>NINHUE</t>
  </si>
  <si>
    <t>NOGALES</t>
  </si>
  <si>
    <t>NUEVA IMPERIAL</t>
  </si>
  <si>
    <t>ÑIQUÉN</t>
  </si>
  <si>
    <t>O'HIGGINS</t>
  </si>
  <si>
    <t>OLIVAR</t>
  </si>
  <si>
    <t>OLLAGUE</t>
  </si>
  <si>
    <t xml:space="preserve">OLMUÉ </t>
  </si>
  <si>
    <t>OVALLE</t>
  </si>
  <si>
    <t xml:space="preserve">PADRE HURTADO </t>
  </si>
  <si>
    <t xml:space="preserve">PADRE LAS CASAS </t>
  </si>
  <si>
    <t xml:space="preserve">PAIHUANO </t>
  </si>
  <si>
    <t>PAILLACO</t>
  </si>
  <si>
    <t>PAINE</t>
  </si>
  <si>
    <t xml:space="preserve">PALENA </t>
  </si>
  <si>
    <t>PALMILLA</t>
  </si>
  <si>
    <t>PANGUIPULLI</t>
  </si>
  <si>
    <t>PANQUEHUE</t>
  </si>
  <si>
    <t xml:space="preserve">PAPUDO </t>
  </si>
  <si>
    <t xml:space="preserve">PAREDONES </t>
  </si>
  <si>
    <t>PARRAL</t>
  </si>
  <si>
    <t>PEDRO AGUIRRE CERDA</t>
  </si>
  <si>
    <t>PELARCO</t>
  </si>
  <si>
    <t>PELLUHUE</t>
  </si>
  <si>
    <t>PEMUCO</t>
  </si>
  <si>
    <t>PENCAHUE</t>
  </si>
  <si>
    <t>PENCO</t>
  </si>
  <si>
    <t>PEÑAFLOR</t>
  </si>
  <si>
    <t>PEÑALOLÉN</t>
  </si>
  <si>
    <t>PERALILLO</t>
  </si>
  <si>
    <t>PERQUENCO</t>
  </si>
  <si>
    <t>PEUMO</t>
  </si>
  <si>
    <t>PICA</t>
  </si>
  <si>
    <t>PICHIDEGUA</t>
  </si>
  <si>
    <t>PICHILEMU</t>
  </si>
  <si>
    <t>PINTO</t>
  </si>
  <si>
    <t xml:space="preserve">PIRQUE </t>
  </si>
  <si>
    <t>PITRUFQUÉN</t>
  </si>
  <si>
    <t>PLACILLA</t>
  </si>
  <si>
    <t>PORTEZUELO</t>
  </si>
  <si>
    <t>PORVENIR</t>
  </si>
  <si>
    <t>POZO ALMONTE</t>
  </si>
  <si>
    <t>PRIMAVERA</t>
  </si>
  <si>
    <t>PROVIDENCIA</t>
  </si>
  <si>
    <t>PUCHUNCAVÍ</t>
  </si>
  <si>
    <t>PUCÓN</t>
  </si>
  <si>
    <t>PUDAHUEL</t>
  </si>
  <si>
    <t>PUENTE ALTO</t>
  </si>
  <si>
    <t>PUERTO MONTT</t>
  </si>
  <si>
    <t>PUERTO OCTAY</t>
  </si>
  <si>
    <t>PUERTO VARAS</t>
  </si>
  <si>
    <t>PUMANQUE</t>
  </si>
  <si>
    <t>PUNITAQUI</t>
  </si>
  <si>
    <t>PUNTA ARENAS</t>
  </si>
  <si>
    <t>PUQUELDÓN</t>
  </si>
  <si>
    <t>PURÉN</t>
  </si>
  <si>
    <t>PURRANQUE</t>
  </si>
  <si>
    <t>PUTAENDO</t>
  </si>
  <si>
    <t>PUTRE</t>
  </si>
  <si>
    <t>PUYEHUE</t>
  </si>
  <si>
    <t>QUEILÉN</t>
  </si>
  <si>
    <t xml:space="preserve">QUELLÓN </t>
  </si>
  <si>
    <t>QUEMCHI</t>
  </si>
  <si>
    <t>QUILACO</t>
  </si>
  <si>
    <t xml:space="preserve">QUILICURA </t>
  </si>
  <si>
    <t>QUILLECO</t>
  </si>
  <si>
    <t>QUILLÓN</t>
  </si>
  <si>
    <t>QUILPUÉ</t>
  </si>
  <si>
    <t>QUINCHAO</t>
  </si>
  <si>
    <t>QUINTA DE TILCOCO</t>
  </si>
  <si>
    <t>QUINTA NORMAL</t>
  </si>
  <si>
    <t>QUINTERO</t>
  </si>
  <si>
    <t>QUIRIHUE</t>
  </si>
  <si>
    <t>RANCAGUA</t>
  </si>
  <si>
    <t>RANQUIL</t>
  </si>
  <si>
    <t>RAUCO</t>
  </si>
  <si>
    <t>RECOLETA</t>
  </si>
  <si>
    <t>RENAICO</t>
  </si>
  <si>
    <t>RENCA</t>
  </si>
  <si>
    <t>RENGO</t>
  </si>
  <si>
    <t>REQUÍNOA</t>
  </si>
  <si>
    <t>RETIRO</t>
  </si>
  <si>
    <t xml:space="preserve">RINCONADA </t>
  </si>
  <si>
    <t>RÍO BUENO</t>
  </si>
  <si>
    <t>RÍO CLARO</t>
  </si>
  <si>
    <t>RÍO HURTADO</t>
  </si>
  <si>
    <t>RÍO IBÁÑEZ</t>
  </si>
  <si>
    <t>RÍO NEGRO</t>
  </si>
  <si>
    <t>RÍO VERDE</t>
  </si>
  <si>
    <t>ROMERAL</t>
  </si>
  <si>
    <t>SAAVEDRA</t>
  </si>
  <si>
    <t>SAGRADA FAMILIA</t>
  </si>
  <si>
    <t>SALAMANCA</t>
  </si>
  <si>
    <t>SAN BERNARDO</t>
  </si>
  <si>
    <t>SAN CARLOS</t>
  </si>
  <si>
    <t>SAN CLEMENTE</t>
  </si>
  <si>
    <t>SAN ESTEBAN</t>
  </si>
  <si>
    <t>SAN FABIÁN</t>
  </si>
  <si>
    <t>SAN FELIPE</t>
  </si>
  <si>
    <t>SAN FERNANDO</t>
  </si>
  <si>
    <t>SAN GREGORIO</t>
  </si>
  <si>
    <t>SAN IGNACIO</t>
  </si>
  <si>
    <t>SAN JAVIER</t>
  </si>
  <si>
    <t>SAN JOAQUÍN</t>
  </si>
  <si>
    <t>SAN JOSÉ DE MAIPO</t>
  </si>
  <si>
    <t xml:space="preserve">SAN JUAN DE LA COSTA </t>
  </si>
  <si>
    <t>SAN MIGUEL</t>
  </si>
  <si>
    <t>SAN NICOLÁS</t>
  </si>
  <si>
    <t>SAN PABLO</t>
  </si>
  <si>
    <t xml:space="preserve">SAN PEDRO </t>
  </si>
  <si>
    <t>SAN PEDRO DE ATACAMA</t>
  </si>
  <si>
    <t xml:space="preserve">SAN PEDRO DE LA PAZ </t>
  </si>
  <si>
    <t xml:space="preserve">SAN RAFAEL </t>
  </si>
  <si>
    <t>SAN RAMÓN</t>
  </si>
  <si>
    <t>SAN ROSENDO</t>
  </si>
  <si>
    <t>SAN VICENTE</t>
  </si>
  <si>
    <t>SANTA BÁRBARA</t>
  </si>
  <si>
    <t>SANTA CRUZ</t>
  </si>
  <si>
    <t>SANTA JUANA</t>
  </si>
  <si>
    <t>SANTA MARÍA</t>
  </si>
  <si>
    <t>SANTO DOMINGO</t>
  </si>
  <si>
    <t>SIERRA GORDA</t>
  </si>
  <si>
    <t>TALCAHUANO</t>
  </si>
  <si>
    <t>TALTAL</t>
  </si>
  <si>
    <t>TEMUCO</t>
  </si>
  <si>
    <t>TENO</t>
  </si>
  <si>
    <t>TEODORO SCHMIDT</t>
  </si>
  <si>
    <t>TIERRA AMARILLA</t>
  </si>
  <si>
    <t xml:space="preserve">TILTIL </t>
  </si>
  <si>
    <t xml:space="preserve">TIMAUKEL </t>
  </si>
  <si>
    <t xml:space="preserve">TIRÚA </t>
  </si>
  <si>
    <t>TOLTÉN</t>
  </si>
  <si>
    <t>TOMÉ</t>
  </si>
  <si>
    <t>TORRES DEL PAINE</t>
  </si>
  <si>
    <t xml:space="preserve">TORTEL </t>
  </si>
  <si>
    <t>TRAIGUÉN</t>
  </si>
  <si>
    <t>TREGUACO</t>
  </si>
  <si>
    <t>TUCAPEL</t>
  </si>
  <si>
    <t>VALLENAR</t>
  </si>
  <si>
    <t>VICHUQUÉN</t>
  </si>
  <si>
    <t>VICTORIA</t>
  </si>
  <si>
    <t>VICUÑA</t>
  </si>
  <si>
    <t>VILCÚN</t>
  </si>
  <si>
    <t>VILLA ALEGRE</t>
  </si>
  <si>
    <t>VILLA ALEMANA</t>
  </si>
  <si>
    <t>VILLARRICA</t>
  </si>
  <si>
    <t>VIÑA DEL MAR</t>
  </si>
  <si>
    <t>VITACURA</t>
  </si>
  <si>
    <t>YERBAS BUENAS</t>
  </si>
  <si>
    <t xml:space="preserve">YUMBEL </t>
  </si>
  <si>
    <t>YUNGAY</t>
  </si>
  <si>
    <t>ZAPALLAR</t>
  </si>
  <si>
    <t>7. ESTABLECIMIENTOS EDUCACIONALES</t>
  </si>
  <si>
    <r>
      <rPr>
        <u/>
        <sz val="9"/>
        <rFont val="Verdana"/>
        <family val="2"/>
      </rPr>
      <t>Instrucción</t>
    </r>
    <r>
      <rPr>
        <sz val="9"/>
        <rFont val="Verdana"/>
        <family val="2"/>
      </rPr>
      <t xml:space="preserve">: Se solicita ingresar detalladamente las actividades realizadas en establecimientos con el número de estudiantes atendidos, así como las actividades realizadas en otro espacio, pero donde el público principal fueron estudiantes y sobre la que se tienen datos del establecimiento al que pertenecen. Un ejemplo de lo anterior sería la realización de una obra de teatro en el Centro Cultural X, a la cual se repartieron 30 entradas gratuitas para alumnos del establecimiento Z. </t>
    </r>
  </si>
  <si>
    <t>Fecha de Realización de la Actividad</t>
  </si>
  <si>
    <t>Nombre de la Actividad</t>
  </si>
  <si>
    <t>Lugar de realización de la actividad</t>
  </si>
  <si>
    <t>Nombre establecimiento/institución</t>
  </si>
  <si>
    <t>Región del establecimiento</t>
  </si>
  <si>
    <t>Provincia del establecimiento</t>
  </si>
  <si>
    <t>Comuna del establecimiento</t>
  </si>
  <si>
    <t>Dependencia del establecimiento</t>
  </si>
  <si>
    <t>Nivel de escolaridad del público estudiante atendido</t>
  </si>
  <si>
    <t>Curso/ carrera del público estudiante atendido</t>
  </si>
  <si>
    <t>N° BENEFICIARIOS ESTUDIANTES</t>
  </si>
  <si>
    <t>Total (P) + (G)</t>
  </si>
  <si>
    <t>09 Y 30 DE JULIO</t>
  </si>
  <si>
    <t>CLASES DE ARTÉS ESCÉNICAS - PROGRAMA TEATRO EN LA EDUCACIÓN</t>
  </si>
  <si>
    <t>DEPENDENCIAS DEL ESTABLECIMIENTO</t>
  </si>
  <si>
    <t>ESCUELA SANTA BÁRBARA</t>
  </si>
  <si>
    <t>MUNICIPAL</t>
  </si>
  <si>
    <t>EDUCACIÓN BÁSICA - CICLO II</t>
  </si>
  <si>
    <t>6° BÁSICO</t>
  </si>
  <si>
    <t>09, 23 Y 30 DE JULIO</t>
  </si>
  <si>
    <t>ESCUELA REPÚBLICA DE POLONIA</t>
  </si>
  <si>
    <t>7° BÁSICO</t>
  </si>
  <si>
    <t>10, 17, 24 Y 31 DE JULIO</t>
  </si>
  <si>
    <t>ESCUELA MANUEL ROJAS</t>
  </si>
  <si>
    <t>PÚBLICA</t>
  </si>
  <si>
    <t>5° BÁSICO</t>
  </si>
  <si>
    <t>ESCUELA POETA VÍCTOR DOMINGO SILVA</t>
  </si>
  <si>
    <t>11, 18 Y 25 DE JULIO</t>
  </si>
  <si>
    <t>ESCUELA POETA OSCAR CASTRO</t>
  </si>
  <si>
    <t>7°A-7°B BÁSICO</t>
  </si>
  <si>
    <t>ESCUELA SANITAS</t>
  </si>
  <si>
    <t>7°-8° BÁSICO</t>
  </si>
  <si>
    <t>5°-6° BÁSICO</t>
  </si>
  <si>
    <t>ESCUELA BÉLGICA</t>
  </si>
  <si>
    <t>EDUCACIÓN BÁSICA - CICLO I</t>
  </si>
  <si>
    <t>1°-4° BÁSICO</t>
  </si>
  <si>
    <t>2°-3° BÁSICO</t>
  </si>
  <si>
    <t>17, 24 Y 31 DE JULIO</t>
  </si>
  <si>
    <t>CLASES DE ARTÉS ESCÉNICAS - PROGRAMA TRAVESÍA PAR EXPLORA UC</t>
  </si>
  <si>
    <t>LICEO PRESIDENTE JOSÉ MANUEL BALMACEDA</t>
  </si>
  <si>
    <t>DEPENDENCIA</t>
  </si>
  <si>
    <t>NIVEL</t>
  </si>
  <si>
    <t>PREESCOLAR/PARVULARIA</t>
  </si>
  <si>
    <t>PARTICULAR SUBVENCIONADO</t>
  </si>
  <si>
    <t>PARTICULAR PAGADO</t>
  </si>
  <si>
    <t>CORPORACIÓN DE ADMINISTRACIÓN DELEGADA</t>
  </si>
  <si>
    <t>EDUCACIÓN MEDIA  </t>
  </si>
  <si>
    <t xml:space="preserve">PRIVADA </t>
  </si>
  <si>
    <t>EDUCACIÓN TÉCNICO PROFESIONAL</t>
  </si>
  <si>
    <t>EDUCACIÓN SUPERIOR</t>
  </si>
  <si>
    <t xml:space="preserve">PUNILLA </t>
  </si>
  <si>
    <t>8. TRANSPARENCIA</t>
  </si>
  <si>
    <r>
      <rPr>
        <u/>
        <sz val="9"/>
        <rFont val="Verdana"/>
        <family val="2"/>
      </rPr>
      <t>Instrucción</t>
    </r>
    <r>
      <rPr>
        <sz val="9"/>
        <rFont val="Verdana"/>
        <family val="2"/>
      </rPr>
      <t xml:space="preserve">: Se solicita ingresar links de publicación de los requerimientos exigidos por convenio y completar la información con los avances mensuales, procurando cumplir con los plazos de publicación se exigen en el convenio suscrito. </t>
    </r>
  </si>
  <si>
    <t>REQUERIMIENTOS TRANSPARENCIA 2024</t>
  </si>
  <si>
    <t>Fecha último reporte:</t>
  </si>
  <si>
    <t>Porcentaje de cumplimiento:</t>
  </si>
  <si>
    <t>Requerimiento</t>
  </si>
  <si>
    <t>Plazo de publicación</t>
  </si>
  <si>
    <t>Fecha efectiva de publicación</t>
  </si>
  <si>
    <t>Estado de Pubicación</t>
  </si>
  <si>
    <t>Link</t>
  </si>
  <si>
    <t>Comentarios/Observaciones</t>
  </si>
  <si>
    <t xml:space="preserve">Implementar en su página web un enlace de acceso denominado “Transparencia”, que permita y facilite el acceso en línea a información y documentación pertinente o relativa a la ejecución de los recursos públicos que en el marco del presente convenio se le transfieran. </t>
  </si>
  <si>
    <t>PUBLICADO EN PLAZO</t>
  </si>
  <si>
    <t>https://teatroamil.cl/transparencia-2024/</t>
  </si>
  <si>
    <t>i. Publicar en dicho enlace, la resolución que aprueba el convenio.</t>
  </si>
  <si>
    <t>https://teatroamil.cl/static/2024/docs/convenios/REX-277-DE-2024.pdf</t>
  </si>
  <si>
    <t>ii. Publicar estructura orgánica y funciones o competencias de sus órganos.</t>
  </si>
  <si>
    <t>PUBLICADO FUERA DE PLAZO</t>
  </si>
  <si>
    <t>https://teatroamil.cl/static/2024/docs/estructura/ORGANIGRAMA_MAYO2024.pdf 
https://teatroamil.cl/static/2024/docs/estructura/COMPETENCIAS-Y-FUNCIONES-DE-CARGOS_MAYO2024.pdf</t>
  </si>
  <si>
    <t>iii. Publicar nómina de su directorio en ejercicio o de su órgano superior de administración y  administradores principales, período de vigencia y representatividad de cada director, según corresponda</t>
  </si>
  <si>
    <t>https://teatroamil.cl/static/2024/docs/otros/Nomina-Directorio.pdf</t>
  </si>
  <si>
    <t>iv. Publicar nómina de su personal, individualizando al/a la responsable de su gestión y administración, 
cargo que desempeñan y la remuneración bruta recibida, sin perjuicio de las normas que resulten aplicables contenidas en la ley N°19.628 sobre protección de la vida privada.</t>
  </si>
  <si>
    <t>https://teatroamil.cl/static/2024/docs/otros/Nomina-de-personal.pdf</t>
  </si>
  <si>
    <t>v. Publicar procedimiento de reclutamiento, selección y contratación de su personal en general y de 
sus cargos directivos en particular.</t>
  </si>
  <si>
    <t>https://teatroamil.cl/static/2022/documentos/procedimientos/POLITICA_DE_CONTRATACIONES_2023.pdf</t>
  </si>
  <si>
    <t>vi. Declaración de intereses del/de la responsable de su gestión y administración, cuando sus 
remuneraciones se paguen con cargo a esta transferencia.</t>
  </si>
  <si>
    <t>https://teatroamil.cl/static/2024/docs/otros/Declaracion-Jurada-Equipo-a-Marzo_2024.pdf</t>
  </si>
  <si>
    <t xml:space="preserve">vii. Publicar las Políticas de acceso a sus espacios y actividades. Esto incluirá dar a conocer los  mecanismos de acceso para el público general (política de precios, acceso a visitas,  actividades de formación y sus respectivos mecanismos de postulación, entre otros), así como bases de concursos y convocatorias dirigidas a creadores, artistas y productores de contenidos, para la definición y selección de obras o bienes culturales que formarán parte de la programación anual. La publicación debe incluir bases, criterios de evaluación y la nómina de jurados seleccionadores o el perfil de quienes los componen, cuando corresponda. </t>
  </si>
  <si>
    <t>https://teatroamil.cl/static/2024/docs/protocolos/Politicas_de_acceso_2024.pdf</t>
  </si>
  <si>
    <t xml:space="preserve">viii. Políticas y protocolos:  Las políticas y protocolos del receptor deberán actualizarse ajustándose en su contenido 
a los estándares que, en cada una de esas materias, le proporcione el MINISTERIO. </t>
  </si>
  <si>
    <t>a. De acoso laboral y sexual.</t>
  </si>
  <si>
    <t>b. De equidad de género.</t>
  </si>
  <si>
    <t>c. De accesibilidad e inclusión</t>
  </si>
  <si>
    <t>d. De ética</t>
  </si>
  <si>
    <t xml:space="preserve">e. De sustentabilidad y medioambiente. </t>
  </si>
  <si>
    <t>ix. Publicar mensualmente, a más tardar el día 15 de cada mes: Detalle, con fecha, monto y organismo otorgante, de los recursos que percibe adicionalmente a la transferencia a que se refiere este convenio, de acuerdo al formato proporcionado por el MINISTERIO</t>
  </si>
  <si>
    <t xml:space="preserve">9.1 OTROS APORTES ENERO </t>
  </si>
  <si>
    <t>https://teatroamil.cl/static/2024/docs/aportes/Aportes-Enero-2024.pdf</t>
  </si>
  <si>
    <t>9.2 OTROS APORTES FEBRERO</t>
  </si>
  <si>
    <t>https://teatroamil.cl/static/2024/docs/aportes/Otros-Aportes-mes-de-febrero-2024.pdf</t>
  </si>
  <si>
    <t>9.3 OTROS APORTES MARZO</t>
  </si>
  <si>
    <t>https://teatroamil.cl/static/2024/docs/aportes/3-publicacion-Otros-Aportes-mes-de-marzo.pdf</t>
  </si>
  <si>
    <t>9.4 OTROS APORTES ABRIL</t>
  </si>
  <si>
    <t>https://teatroamil.cl/static/2024/docs/aportes/Aportes-Abril-2024.pdf</t>
  </si>
  <si>
    <t>9.5 OTROS APORTES MAYO</t>
  </si>
  <si>
    <t>9.6 OTROS APORTES JUNIO</t>
  </si>
  <si>
    <t xml:space="preserve">197 OTROS APORTES JULIO </t>
  </si>
  <si>
    <t>9.8 OTROS APORTES AGOSTO</t>
  </si>
  <si>
    <t>9.9 OTROS APORTES SEPTIEMBRE</t>
  </si>
  <si>
    <t>9.10 OTROS APORTES OCTUBRE</t>
  </si>
  <si>
    <t>9.11 OTROS APORTES NOVIEMBRE</t>
  </si>
  <si>
    <t>9.12 OTROS APORTES DICIEMBRE</t>
  </si>
  <si>
    <t xml:space="preserve">x. Información semestral sobre sus estados financieros 
xi. Balance semestral. </t>
  </si>
  <si>
    <t xml:space="preserve">xii. Publicar Memoria anual de actividades </t>
  </si>
  <si>
    <t>xiii. Estados financieros auditados. 
xiv. Balance anual.</t>
  </si>
  <si>
    <t xml:space="preserve">xv. Realizar una acción de difusión de resultados y logros asociados a la ejecución del presente 
convenio, de manera presencial y abierta a la comunidad, entre los meses de diciembre de 2024 y marzo de 2025, previa información a la Unidad de Coordinación de Convenios Institucionales para asegurar la asistencia de una persona designada de esa unidad. </t>
  </si>
  <si>
    <t>PENDIENTE</t>
  </si>
  <si>
    <t>9. INDICADORES Y METAS</t>
  </si>
  <si>
    <r>
      <rPr>
        <u/>
        <sz val="9"/>
        <rFont val="Verdana"/>
        <family val="2"/>
      </rPr>
      <t>Instrucción</t>
    </r>
    <r>
      <rPr>
        <sz val="9"/>
        <rFont val="Verdana"/>
        <family val="2"/>
      </rPr>
      <t>: esta pestaña deberá llenarse sólo para las entregas del 15/07/2024 y del 15/01/2025, con la información semestral y anual, respectivamente.</t>
    </r>
  </si>
  <si>
    <t>TABLA 1: METAS ASOCIADAS AL CONVENIO</t>
  </si>
  <si>
    <t>META</t>
  </si>
  <si>
    <t>FÓRMULA DE CÁLCULO</t>
  </si>
  <si>
    <t>CÁLCULO</t>
  </si>
  <si>
    <t>RESULTADO</t>
  </si>
  <si>
    <t>OBSERVACIONES (OPCIONAL)</t>
  </si>
  <si>
    <r>
      <t xml:space="preserve">1. La FUNDACIÓN deberá cumplir con la realización,  a lo menos, del 90% de las actividades previstas en el presente convenio. El 10% restante podrá ser reemplazado por otras actividades equivalentes, </t>
    </r>
    <r>
      <rPr>
        <u/>
        <sz val="9"/>
        <color theme="1"/>
        <rFont val="Verdana"/>
        <family val="2"/>
      </rPr>
      <t>previa aprobación por escrito del MINISTERIO, a través de la Jefatura de la Unidad o Sección a cargo de la coordinación de convenios institucionales</t>
    </r>
    <r>
      <rPr>
        <sz val="9"/>
        <color theme="1"/>
        <rFont val="Verdana"/>
        <family val="2"/>
      </rPr>
      <t>.</t>
    </r>
  </si>
  <si>
    <t xml:space="preserve">(N° de actividades modificadas durante 2024 / N° total de actividades comprometidas por convenio 2024) * 100 </t>
  </si>
  <si>
    <t>=(0/441)*100</t>
  </si>
  <si>
    <t xml:space="preserve">No se han realizado modificaciones a la fecha. </t>
  </si>
  <si>
    <t xml:space="preserve">2. La FUNDACIÓN deberá asegurar el acceso gratuito de, a lo menos, el 60% de las personas que acceden a las acciones a desarrollar en el marco de este convenio, 
asegurando que al menos la mitad de estas actividades se realicen presencialmente. </t>
  </si>
  <si>
    <t xml:space="preserve">(N° de beneficiarios que acceden a las actividades comprometidas en forma gratuita durante 2024 / N° total de beneficiarios que acceden a todas las actividades comprometidas durante el 2024) * 100 </t>
  </si>
  <si>
    <t>=(1216606/1372134)*100</t>
  </si>
  <si>
    <t xml:space="preserve">3. La FUNDACIÓN deberá cumplir con una meta de obtención de ingresos y/o aportes y donaciones de terceros de un 10% de los recursos totales transferidos por el presente convenio. </t>
  </si>
  <si>
    <t>(Total de recursos provenientes de fuentes distintas al MINISTERIO durante 2024 / Total de recursos percibidos por la FUNDACIÓN durante 2024) * 100</t>
  </si>
  <si>
    <t>=(1.276.354.810/1497767810)*100</t>
  </si>
  <si>
    <t xml:space="preserve">
</t>
  </si>
  <si>
    <t>Tabla 2: INDICADORES TRANSVERSALES</t>
  </si>
  <si>
    <t>NOMBRE DEL INDICADOR</t>
  </si>
  <si>
    <t>Indicar fuente de información</t>
  </si>
  <si>
    <t>OBSERVACIONES</t>
  </si>
  <si>
    <t>GÉNERO</t>
  </si>
  <si>
    <t>(N° de mujeres que forma parte del equipo de trabajo de la organización / N° total de personas que forman parte del equipo de trabajo de la organización) *100</t>
  </si>
  <si>
    <t>Pestaña RRHH del presente formulario</t>
  </si>
  <si>
    <t>=(19/24)</t>
  </si>
  <si>
    <t>EMPLEABILIDAD</t>
  </si>
  <si>
    <t>((Cantidad total de personal con contrato indefinido o plazo fijo durante 2024 / Cantidad total de personal con contrato indefinido o plazo fijo 2023) -1) *100</t>
  </si>
  <si>
    <t>=(16/14)</t>
  </si>
  <si>
    <t>TABLA 3: INDICADORES DE SEGUIMIENTO PROGRAMÁTICO</t>
  </si>
  <si>
    <t>Tasa de Variación de asistentes a las actividades generadas por la Fundación en el año t respecto al año t-1</t>
  </si>
  <si>
    <t>((N° de Asistentes a las actividades generadas por la Fundación en el año t / N° de asistentes a las actividades generadas por la Corporación en el año t-1)-1)*100</t>
  </si>
  <si>
    <t>Pestaña actividades del presente formulario y Base de datos con el registro público histórico de visitantes</t>
  </si>
  <si>
    <t>Rendiciones realizadas en tiempo y forma según convenio establecido en el marco de la iniciativa en año t</t>
  </si>
  <si>
    <t>(Cantidad de informes mensuales de actividades entregados a la Unidad de Convenios dentro del plazo estipulado durante el año t / N° total de informes a entregar durante el año t)*100</t>
  </si>
  <si>
    <t>Fecha de entrega (sobre con fecha de envío en caso de organizaciones de regiones distintas a la RM / timbre con fecha de recepción en caso de organizaciones de la RM)</t>
  </si>
  <si>
    <t>=(6/6)</t>
  </si>
  <si>
    <t>Acá solo medimos la entrega de los informes mensuales.</t>
  </si>
  <si>
    <t>10. LOGROS, HITOS, DESAFÍOS</t>
  </si>
  <si>
    <t>10.1 Logros (máximo 500 palabras)</t>
  </si>
  <si>
    <t>10.2 Hitos (máximo 500 palabras)</t>
  </si>
  <si>
    <t>LOGROS</t>
  </si>
  <si>
    <t>HITOS PROGRAMÁTICOS</t>
  </si>
  <si>
    <t>Principales logros alcanzados durante el año. Incluir descripción cualitativa y cuantitativa, escribiendo un relato que permita relevar los logros</t>
  </si>
  <si>
    <t>Hitos internacionales relevantes durante el año. Incluir descripción cualitativa y cuantitativa, escribiendo un relato que permita relevar los hitos internacionales</t>
  </si>
  <si>
    <t xml:space="preserve">- Realización Festival Internacional Teatro a Mil 2024 que alcanzó a cerca de 600 mil personas, 80% del público accede a programación gratuita, con 110 espectáculos nacionales e internacionales, la participación de 18 países, en 44 comunas del país, 612 funciones con más 1.000 artistas en escena, en 26 salas y centros culturales de 14 ciudades a lo largo de 8 regiones, 175 organizaciones colaboradoras, con 205 programadores en Platea que visionaron 45 espectáculos y 5.000 asistentes en Labescénico con 59 actividades. 
- Coproducción con Aplaplac de exposición Museo 31 con masiva participación de público, 110 mil asistentes (40% acceso gratuito) en Santiago y gira Museo Franz Mayer en México D.F, de junio a septiembre, con XXX asistentes a la fecha.  
- Transmisión de la obra 31 Minutos: Don Quijote en TVN, alcanzando 176.000 telespectadores. 
- Estrenos de las coproducciones Pachakuna: Guardianes de los Andes, del colectivo La Patogallina, que recorrió más de 25 comunas en 5 regiones del país con la participación de 45 agrupaciones andinas de baile y música, convocando a 107.000 espectadores; Limpia de Alfredo Castro, adaptación de la novela de Alia Trabucco Zerán, en Teatro Nacional Chileno, con XXX funciones, alcanzando XXX personas.  
- Ejecución de Programa TELE con fondos públicos del SLG, del FAE y de la M. de Lampa, alcanzando a 14 cursos, 378 estudiantes y 7 escuelas, con más de 330 horas en aula en el primer semestre y 5 salidas pedagógicas a ver teatro, y 10 actividades como parte de la Semana de Educación Artística. 14 cursos de 7 establecimientos educacionales de 4 comunas de la Región Metropolitana. 
- Circulación nacional de 4 coproducciones: Encuentros Breves con Hombres Repulsivos de Daniel Veronese, Teatro Roberto Barraza, San Felipe; Molly Bloom de Jan Lauwers y Viviane De Munyck en Teatro Regional de Cervantes, Valdivia y en Auditorio Edificio Consistorial de Coquimbo; Ella Lo Ama de Daniel Veronese y Mañana es otro país de Michael de Cock en Teatro Municipal de San Felipe; y temporada en Teatro Finis Terrae de La Tempestad de Peter Brook y Marie-Hélène Estienne.
- Realización de Cuenta Pública 2023 y celebración 20 años de la Fundación en CCLM con participación de dos cursos de TELE (60 estudiantes) y más de 80 invitados.  
- En Mes del Teatro, en alianza con MINCAP y ARCATEL se exhibieron en 11 canales regionales con La Viuda de Apablaza, Romeo y Julieta, Tartufo y Medea. En Día de los Patrimonios se programó en Teatroamil.tv Voces para atesorar, dirigido por Vicente Sabatini y conducido por Claudia Di Girolamo. 
- Ganamos, luego de quedar seleccionados entre 119 iniciativas, el Fondo Efecto Colectivo, iniciativa impulsada por la Fundación Reimagina y Fundación BHP, que beneficiará a 7.000 docentes y directivos y 70.000 estudiantes de la educación pública del país, facilitando que desarrollen habilidades para abordar creativamente los retos del presente y futuro. </t>
  </si>
  <si>
    <t xml:space="preserve">- Apertura del Festival el 3 de enero con el espectáculo Les traceurs (Francia) de la Compagnie de Chaillot, con la coreografía de Rachid Ouramdane, interpretada por el excepcional equilibrista Nathan Paulin – reconocido internacionalmente - quien cruzó una cuerda floja por arriba de la Plaza de la Constitución, corazón del centro cívico de la capital, con una amplia cobertura en redes sociales y la transmisión en directo de TVN, con un alcance digital aproximado de más de un millón de personas, replicado en medios internacionales, dado que el artista ha realizado esto mismo en lugares emblemáticos del mundo.  
- Giras internacionales con 5 funciones en total, de Love to Death, de Lemi Ponifasio en International Theater Amsterdam y en Les Théâtres de la Ville de Luxembourg (total 4 funciones) y Villa de Guillermo Calderón en Festival Du Printemps Des Comediens, Montpellier. 
- Cobertura de gestión Fundación Teatro a Mil y Museo 31 en medios de 4 medios de comunicación de México D.F y posicionamiento internacional de Madrid a Mil, proyecto que se ejecutará en Teatros del Canal en el segundo semestre 2024. 
- Residencia y pre-estreno en Uruguay y debut internacional de Silence of Sea de Tamara Cubas en Festival de Avignon, con tres funciones alcanzando a 2.000 personas; el espectáculo marca la pauta con la temática de XXXXX de que trata la obra donde participan XXXXXX interpretes 
- Premio Goethe, ver comunicado de comunicaciones  
- Inauguración de Museo 31 en Museo Franz Meyer, México, D.F.  
- Participación y networking en festivales y espacios internacionales tales como Onasis Cultural Centre en Grecia, Atenas; Festival Fiesta Escénica de Quito, Ecuador; Teatro Solís en Montevideo, Uruguay; Festival Grec, Barcelona, España; Festival de Avignon, Francia; Festival Iberoamericano de Cádiz; Festival Internacional de la Paz, Bolivia.  </t>
  </si>
  <si>
    <t>10.3 Desafíos (máximo 500 palabras)</t>
  </si>
  <si>
    <t>10.4 Principales acciones programadas para el siguiente año (máximo 500 palabras)</t>
  </si>
  <si>
    <t>DESAFÍOS PARA EL SIGUIENTE AÑO</t>
  </si>
  <si>
    <t>ACCIONES PROGRAMAS PARA EL SIGUIENTE AÑO</t>
  </si>
  <si>
    <t>Mencione principales actividades para el para el siguiente año</t>
  </si>
  <si>
    <t>Fecha de inicio</t>
  </si>
  <si>
    <t>Fecha de término</t>
  </si>
  <si>
    <t xml:space="preserve">Los desafíos institucionales 2025 son seguir profundizando en las líneas de trabajo de la Fundación – Acceso, Creación, Educación, Internacionalización y Circulación – a través de los proyectos Festival Internacional Teatro a Mil y Programa Teatro en la Educación, las giras nacionales e internacionales, el apoyo a las creaciones con las co-producciones, y la participación en instancias de incidencia para el desarrollo del sector de las artes vivas.  
A continuación, los énfasis de nuestros desafíos institucionales 2025:  
- Fortalecer la descentralización de nuestro quehacer focalizando especialmente los esfuerzos institucionales en las regiones de Antofagasta, Valparaíso y Bio Bio. 
- Desplegar transversalmente la línea de internacionalización en todos los programas de la Fundación, desarrollando para ello planes, objetivos y actividades en los principales proyectos de la organización. 
- Asegurar la sostenibilidad y continuidad de los proyectos y de la institución potenciando y diversificando la política de tracción de fondos públicos y privados a partir de las oportunidades que ofrecen los actuales y potenciales proyectos.  
- Escalar con el Programa Teatro en la Educación, alcanzando más comunidades educativas, colaborando a los cambios curriculares que actualmente se están sometiendo a consulta pública y que refieren a la incorporación de la asignatura de Artes Escénicas al currículo escolar, de tercero básico a segundo medio.  
- Explorar en nuevas formas de vincularse con los territorios, las comunidades y los públicos, a través de nuestras relaciones institucionales, nuestras plataformas comunicacionales y nuestros programas de formación.  
- Continuar con el trabajo de Planificación Estratégica iniciado este año, ejecutando planes y programas, con objetivos, indicadores y medios de verificación, para avanzar en la gestión y seguimiento de los efectos y el impacto de nuestro accionar. En particular, se buscarán fondos para dar respuesta a la necesidad de hacer una gestión crecientemente más sustentable en lo medioambiental, social y económico. </t>
  </si>
  <si>
    <t xml:space="preserve">Festival Internacional Teatro a mil Nacional, RM y foco en Antofagasta a Mil 
Valparaíso a Mil Concepción a Mil </t>
  </si>
  <si>
    <t> Enero </t>
  </si>
  <si>
    <t>Febrero </t>
  </si>
  <si>
    <t xml:space="preserve"> Temporada y ciclos de coproducciones </t>
  </si>
  <si>
    <t> Febrero </t>
  </si>
  <si>
    <t>Diciembre </t>
  </si>
  <si>
    <t xml:space="preserve">Giras nacionales e internacionales de nuestras coproducciones </t>
  </si>
  <si>
    <t xml:space="preserve">Consolidación de Teatro en la educción en RM y extensión a Antofagasta y Bio Bio </t>
  </si>
  <si>
    <t>ENERO-FEBRERO-MARZO-ABRIL-MAYO-JUNIO-JULIO 2024</t>
  </si>
  <si>
    <t>JULIO 2024</t>
  </si>
  <si>
    <r>
      <rPr>
        <b/>
        <sz val="9"/>
        <color rgb="FF000000"/>
        <rFont val="Verdana"/>
      </rPr>
      <t xml:space="preserve">ABRIL: </t>
    </r>
    <r>
      <rPr>
        <sz val="9"/>
        <color rgb="FF000000"/>
        <rFont val="Verdana"/>
      </rPr>
      <t xml:space="preserve">Se apoya economicamente a la coproducción "Limpia" con la direcció de Alfredo Castro que se estrenó el 03 de abril en Teatro Nacional Chileno
</t>
    </r>
    <r>
      <rPr>
        <b/>
        <sz val="9"/>
        <color rgb="FF000000"/>
        <rFont val="Verdana"/>
      </rPr>
      <t xml:space="preserve">MAYO: </t>
    </r>
    <r>
      <rPr>
        <sz val="9"/>
        <color rgb="FF000000"/>
        <rFont val="Verdana"/>
      </rPr>
      <t xml:space="preserve">Se apoya económicamente a la coproducción "Voyager" con la dirección de Marcelo Leonart y basada en la novela homónina de Nona Fernández, con estreno en GAM el 15 de junio 2024.
</t>
    </r>
    <r>
      <rPr>
        <b/>
        <sz val="9"/>
        <color rgb="FF000000"/>
        <rFont val="Verdana"/>
        <family val="2"/>
      </rPr>
      <t xml:space="preserve">MAYO-JUNIO-JULIO: 
</t>
    </r>
    <r>
      <rPr>
        <sz val="9"/>
        <color rgb="FF000000"/>
        <rFont val="Verdana"/>
        <family val="2"/>
      </rPr>
      <t xml:space="preserve">Se gestiona residencia en Inteatro en Italia y se apoya económicamente a la coproducción "Navegar por el Neva" de la Compañía Bonobo.
Se apoya económicamente a la coproducción "Te Mana Hakaara" dirigida por Alejandra Rojas. </t>
    </r>
  </si>
  <si>
    <r>
      <rPr>
        <b/>
        <sz val="9"/>
        <color rgb="FF000000"/>
        <rFont val="Verdana"/>
      </rPr>
      <t xml:space="preserve">JULIO: </t>
    </r>
    <r>
      <rPr>
        <sz val="9"/>
        <color rgb="FF000000"/>
        <rFont val="Verdana"/>
      </rPr>
      <t xml:space="preserve">La Dirección de Planificación y Proyectos de FITAM participó en el "2do Foro Nacional Cultura y Empresa" que se desarrolló el pasado 18 de Julio en la Sala Claudio Arrau en el Teatro Municipalidad de Chillán. En la cual, fue parte del día 2 de paneles de conversación, en el panel 1 titulado "Evidencias para amplificar el impacto de la cultura" en conjunto con disintas entidades como Fundación Teatro La Matriz, Corporación Cultural de la Cámara Chilena de Construcción y Museo Baburizza. 
</t>
    </r>
  </si>
  <si>
    <t>Por confirmar</t>
  </si>
  <si>
    <t>Fecha tentativa 16 de agosto 2024, balance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</si>
</sst>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 &quot;$&quot;* #,##0_ ;_ &quot;$&quot;* \-#,##0_ ;_ &quot;$&quot;* &quot;-&quot;_ ;_ @_ "/>
    <numFmt numFmtId="41" formatCode="_ * #,##0_ ;_ * \-#,##0_ ;_ * &quot;-&quot;_ ;_ @_ "/>
    <numFmt numFmtId="164" formatCode="_-* #,##0.00_-;\-* #,##0.00_-;_-* &quot;-&quot;??_-;_-@_-"/>
    <numFmt numFmtId="165" formatCode="_-&quot;$&quot;* #,##0_-;\-&quot;$&quot;* #,##0_-;_-&quot;$&quot;* &quot;-&quot;_-;_-@_-"/>
    <numFmt numFmtId="166" formatCode="_-&quot;$&quot;\ * #,##0.00_-;\-&quot;$&quot;\ * #,##0.00_-;_-&quot;$&quot;\ * &quot;-&quot;??_-;_-@_-"/>
    <numFmt numFmtId="167" formatCode="_-&quot;$&quot;\ * #,##0_-;\-&quot;$&quot;\ * #,##0_-;_-&quot;$&quot;\ * &quot;-&quot;??_-;_-@_-"/>
  </numFmts>
  <fonts count="37"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
      <sz val="9"/>
      <color indexed="81"/>
      <name val="Tahoma"/>
      <family val="2"/>
    </font>
    <font>
      <u/>
      <sz val="10"/>
      <color indexed="12"/>
      <name val="Arial"/>
      <family val="2"/>
    </font>
    <font>
      <b/>
      <sz val="9"/>
      <name val="Verdana"/>
      <family val="2"/>
    </font>
    <font>
      <sz val="9"/>
      <color theme="1"/>
      <name val="Verdana"/>
      <family val="2"/>
    </font>
    <font>
      <b/>
      <sz val="9"/>
      <color rgb="FF000000"/>
      <name val="Verdana"/>
      <family val="2"/>
    </font>
    <font>
      <b/>
      <sz val="9"/>
      <color theme="1"/>
      <name val="Verdana"/>
      <family val="2"/>
    </font>
    <font>
      <sz val="9"/>
      <name val="Verdana"/>
      <family val="2"/>
    </font>
    <font>
      <u/>
      <sz val="9"/>
      <color theme="10"/>
      <name val="Verdana"/>
      <family val="2"/>
    </font>
    <font>
      <b/>
      <u/>
      <sz val="9"/>
      <color theme="1"/>
      <name val="Verdana"/>
      <family val="2"/>
    </font>
    <font>
      <sz val="9"/>
      <color rgb="FF000000"/>
      <name val="Verdana"/>
      <family val="2"/>
    </font>
    <font>
      <b/>
      <sz val="9"/>
      <color rgb="FFFF0000"/>
      <name val="Verdana"/>
      <family val="2"/>
    </font>
    <font>
      <sz val="9"/>
      <color rgb="FFFF0000"/>
      <name val="Verdana"/>
      <family val="2"/>
    </font>
    <font>
      <sz val="9"/>
      <color indexed="8"/>
      <name val="Verdana"/>
      <family val="2"/>
    </font>
    <font>
      <u/>
      <sz val="9"/>
      <color theme="1"/>
      <name val="Verdana"/>
      <family val="2"/>
    </font>
    <font>
      <u/>
      <sz val="9"/>
      <color rgb="FF000000"/>
      <name val="Verdana"/>
      <family val="2"/>
    </font>
    <font>
      <u/>
      <sz val="9"/>
      <name val="Verdana"/>
      <family val="2"/>
    </font>
    <font>
      <b/>
      <u/>
      <sz val="9"/>
      <name val="Verdana"/>
      <family val="2"/>
    </font>
    <font>
      <b/>
      <sz val="9"/>
      <color indexed="8"/>
      <name val="Verdana"/>
      <family val="2"/>
    </font>
    <font>
      <sz val="8"/>
      <name val="Calibri"/>
      <family val="2"/>
      <scheme val="minor"/>
    </font>
    <font>
      <sz val="9"/>
      <color theme="1"/>
      <name val="Calibri"/>
      <family val="2"/>
      <scheme val="minor"/>
    </font>
    <font>
      <sz val="10"/>
      <color theme="1"/>
      <name val="Calibri"/>
      <family val="2"/>
      <scheme val="minor"/>
    </font>
    <font>
      <sz val="10"/>
      <color theme="2" tint="-0.749992370372631"/>
      <name val="Calibri"/>
      <family val="2"/>
      <scheme val="minor"/>
    </font>
    <font>
      <sz val="9"/>
      <color theme="2" tint="-0.749992370372631"/>
      <name val="Calibri"/>
      <family val="2"/>
      <scheme val="minor"/>
    </font>
    <font>
      <sz val="9"/>
      <color theme="2" tint="-0.749992370372631"/>
      <name val="Verdana"/>
      <family val="2"/>
    </font>
    <font>
      <i/>
      <sz val="9"/>
      <color theme="1"/>
      <name val="Verdana"/>
      <family val="2"/>
    </font>
    <font>
      <b/>
      <sz val="9"/>
      <color rgb="FF000000"/>
      <name val="Verdana"/>
    </font>
    <font>
      <sz val="9"/>
      <color rgb="FF000000"/>
      <name val="Verdana"/>
    </font>
    <font>
      <sz val="9"/>
      <color rgb="FF000000"/>
      <name val="Verdana"/>
      <charset val="1"/>
    </font>
    <font>
      <i/>
      <sz val="9"/>
      <color rgb="FF000000"/>
      <name val="Verdana"/>
    </font>
  </fonts>
  <fills count="14">
    <fill>
      <patternFill patternType="none"/>
    </fill>
    <fill>
      <patternFill patternType="gray125"/>
    </fill>
    <fill>
      <patternFill patternType="solid">
        <fgColor theme="4" tint="0.79998168889431442"/>
        <bgColor indexed="64"/>
      </patternFill>
    </fill>
    <fill>
      <patternFill patternType="solid">
        <fgColor rgb="FFDBE5F1"/>
        <bgColor rgb="FFDBE5F1"/>
      </patternFill>
    </fill>
    <fill>
      <patternFill patternType="solid">
        <fgColor theme="3" tint="0.79998168889431442"/>
        <bgColor indexed="64"/>
      </patternFill>
    </fill>
    <fill>
      <patternFill patternType="solid">
        <fgColor theme="0"/>
        <bgColor rgb="FFDBE5F1"/>
      </patternFill>
    </fill>
    <fill>
      <patternFill patternType="solid">
        <fgColor theme="0"/>
        <bgColor indexed="64"/>
      </patternFill>
    </fill>
    <fill>
      <patternFill patternType="solid">
        <fgColor theme="4" tint="0.79998168889431442"/>
        <bgColor rgb="FFE5E5FF"/>
      </patternFill>
    </fill>
    <fill>
      <patternFill patternType="solid">
        <fgColor rgb="FFFFFFFF"/>
        <bgColor indexed="64"/>
      </patternFill>
    </fill>
    <fill>
      <patternFill patternType="solid">
        <fgColor indexed="9"/>
        <bgColor auto="1"/>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DCE6F1"/>
        <bgColor rgb="FF000000"/>
      </patternFill>
    </fill>
    <fill>
      <patternFill patternType="solid">
        <fgColor theme="1"/>
        <bgColor indexed="64"/>
      </patternFill>
    </fill>
  </fills>
  <borders count="10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rgb="FF000000"/>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bottom style="thin">
        <color rgb="FF000000"/>
      </bottom>
      <diagonal/>
    </border>
    <border>
      <left style="thin">
        <color indexed="64"/>
      </left>
      <right/>
      <top/>
      <bottom/>
      <diagonal/>
    </border>
  </borders>
  <cellStyleXfs count="48">
    <xf numFmtId="0" fontId="0" fillId="0" borderId="0"/>
    <xf numFmtId="0" fontId="1" fillId="0" borderId="0"/>
    <xf numFmtId="0" fontId="2" fillId="0" borderId="0" applyNumberFormat="0" applyFill="0" applyBorder="0" applyProtection="0"/>
    <xf numFmtId="0" fontId="3" fillId="0" borderId="0"/>
    <xf numFmtId="0" fontId="4" fillId="0" borderId="0"/>
    <xf numFmtId="164" fontId="3" fillId="0" borderId="0" applyFont="0" applyFill="0" applyBorder="0" applyAlignment="0" applyProtection="0"/>
    <xf numFmtId="166"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9" fontId="3"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Protection="0"/>
    <xf numFmtId="0" fontId="5" fillId="0" borderId="0" applyNumberFormat="0" applyFill="0" applyBorder="0" applyAlignment="0" applyProtection="0"/>
    <xf numFmtId="166"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7" fillId="0" borderId="0"/>
    <xf numFmtId="0" fontId="9" fillId="0" borderId="0" applyNumberFormat="0" applyFill="0" applyBorder="0" applyAlignment="0" applyProtection="0">
      <alignment vertical="top"/>
      <protection locked="0"/>
    </xf>
    <xf numFmtId="164"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599">
    <xf numFmtId="0" fontId="0" fillId="0" borderId="0" xfId="0"/>
    <xf numFmtId="0" fontId="11" fillId="0" borderId="0" xfId="0" applyFont="1"/>
    <xf numFmtId="0" fontId="11" fillId="2" borderId="1" xfId="1" applyFont="1" applyFill="1" applyBorder="1" applyAlignment="1">
      <alignment vertical="center" wrapText="1"/>
    </xf>
    <xf numFmtId="0" fontId="14" fillId="2" borderId="11" xfId="1" applyFont="1" applyFill="1" applyBorder="1" applyAlignment="1">
      <alignment vertical="center" wrapText="1"/>
    </xf>
    <xf numFmtId="0" fontId="14" fillId="2" borderId="4" xfId="1"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vertical="center" wrapText="1"/>
    </xf>
    <xf numFmtId="0" fontId="11" fillId="0" borderId="0" xfId="0" applyFont="1" applyAlignment="1">
      <alignment vertical="center"/>
    </xf>
    <xf numFmtId="0" fontId="17" fillId="0" borderId="0" xfId="4" applyFont="1" applyAlignment="1">
      <alignment vertical="center"/>
    </xf>
    <xf numFmtId="0" fontId="14" fillId="0" borderId="0" xfId="4" applyFont="1" applyAlignment="1">
      <alignment vertical="center"/>
    </xf>
    <xf numFmtId="0" fontId="17" fillId="0" borderId="0" xfId="4" applyFont="1"/>
    <xf numFmtId="0" fontId="10" fillId="5" borderId="42" xfId="4" applyFont="1" applyFill="1" applyBorder="1" applyAlignment="1">
      <alignment horizontal="center" vertical="center"/>
    </xf>
    <xf numFmtId="0" fontId="10" fillId="5" borderId="47" xfId="4" applyFont="1" applyFill="1" applyBorder="1" applyAlignment="1">
      <alignment horizontal="center" vertical="center" wrapText="1"/>
    </xf>
    <xf numFmtId="0" fontId="10" fillId="5" borderId="40" xfId="4" applyFont="1" applyFill="1" applyBorder="1" applyAlignment="1">
      <alignment horizontal="center" vertical="center" wrapText="1"/>
    </xf>
    <xf numFmtId="0" fontId="10" fillId="5" borderId="42" xfId="4" applyFont="1" applyFill="1" applyBorder="1" applyAlignment="1">
      <alignment horizontal="center" vertical="center" wrapText="1"/>
    </xf>
    <xf numFmtId="0" fontId="12" fillId="5" borderId="25" xfId="4" applyFont="1" applyFill="1" applyBorder="1" applyAlignment="1">
      <alignment horizontal="center" vertical="center" wrapText="1"/>
    </xf>
    <xf numFmtId="0" fontId="10" fillId="3" borderId="46" xfId="4" applyFont="1" applyFill="1" applyBorder="1" applyAlignment="1">
      <alignment horizontal="left" vertical="center" wrapText="1"/>
    </xf>
    <xf numFmtId="167" fontId="17" fillId="0" borderId="21" xfId="6" applyNumberFormat="1" applyFont="1" applyBorder="1" applyAlignment="1">
      <alignment vertical="center"/>
    </xf>
    <xf numFmtId="167" fontId="17" fillId="0" borderId="2" xfId="6" applyNumberFormat="1" applyFont="1" applyBorder="1" applyAlignment="1">
      <alignment vertical="center"/>
    </xf>
    <xf numFmtId="167" fontId="17" fillId="0" borderId="32" xfId="6" applyNumberFormat="1" applyFont="1" applyBorder="1" applyAlignment="1">
      <alignment vertical="center"/>
    </xf>
    <xf numFmtId="167" fontId="14" fillId="0" borderId="46" xfId="6" applyNumberFormat="1" applyFont="1" applyBorder="1" applyAlignment="1">
      <alignment vertical="center"/>
    </xf>
    <xf numFmtId="0" fontId="17" fillId="0" borderId="49" xfId="4" applyFont="1" applyBorder="1" applyAlignment="1">
      <alignment vertical="center"/>
    </xf>
    <xf numFmtId="0" fontId="10" fillId="3" borderId="44" xfId="4" applyFont="1" applyFill="1" applyBorder="1" applyAlignment="1">
      <alignment horizontal="left" vertical="center" wrapText="1"/>
    </xf>
    <xf numFmtId="167" fontId="17" fillId="0" borderId="14" xfId="6" applyNumberFormat="1" applyFont="1" applyBorder="1" applyAlignment="1">
      <alignment vertical="center"/>
    </xf>
    <xf numFmtId="167" fontId="17" fillId="0" borderId="7" xfId="6" applyNumberFormat="1" applyFont="1" applyBorder="1" applyAlignment="1">
      <alignment vertical="center"/>
    </xf>
    <xf numFmtId="167" fontId="17" fillId="0" borderId="23" xfId="6" applyNumberFormat="1" applyFont="1" applyBorder="1" applyAlignment="1">
      <alignment vertical="center"/>
    </xf>
    <xf numFmtId="167" fontId="14" fillId="0" borderId="44" xfId="6" applyNumberFormat="1" applyFont="1" applyBorder="1" applyAlignment="1">
      <alignment vertical="center"/>
    </xf>
    <xf numFmtId="0" fontId="17" fillId="0" borderId="26" xfId="4" applyFont="1" applyBorder="1" applyAlignment="1">
      <alignment vertical="center"/>
    </xf>
    <xf numFmtId="0" fontId="10" fillId="3" borderId="44" xfId="4" applyFont="1" applyFill="1" applyBorder="1" applyAlignment="1">
      <alignment vertical="center" wrapText="1"/>
    </xf>
    <xf numFmtId="0" fontId="10" fillId="3" borderId="44" xfId="4" applyFont="1" applyFill="1" applyBorder="1" applyAlignment="1">
      <alignment vertical="center"/>
    </xf>
    <xf numFmtId="0" fontId="10" fillId="3" borderId="55" xfId="4" applyFont="1" applyFill="1" applyBorder="1" applyAlignment="1">
      <alignment horizontal="left" vertical="center"/>
    </xf>
    <xf numFmtId="167" fontId="17" fillId="0" borderId="50" xfId="6" applyNumberFormat="1" applyFont="1" applyBorder="1" applyAlignment="1">
      <alignment vertical="center"/>
    </xf>
    <xf numFmtId="167" fontId="17" fillId="0" borderId="36" xfId="6" applyNumberFormat="1" applyFont="1" applyBorder="1" applyAlignment="1">
      <alignment vertical="center"/>
    </xf>
    <xf numFmtId="167" fontId="17" fillId="0" borderId="37" xfId="6" applyNumberFormat="1" applyFont="1" applyBorder="1" applyAlignment="1">
      <alignment vertical="center"/>
    </xf>
    <xf numFmtId="167" fontId="14" fillId="0" borderId="55" xfId="6" applyNumberFormat="1" applyFont="1" applyBorder="1" applyAlignment="1">
      <alignment vertical="center"/>
    </xf>
    <xf numFmtId="0" fontId="10" fillId="5" borderId="51" xfId="4" applyFont="1" applyFill="1" applyBorder="1" applyAlignment="1">
      <alignment horizontal="left" vertical="center"/>
    </xf>
    <xf numFmtId="167" fontId="17" fillId="0" borderId="19" xfId="4" applyNumberFormat="1" applyFont="1" applyBorder="1" applyAlignment="1">
      <alignment vertical="center"/>
    </xf>
    <xf numFmtId="167" fontId="17" fillId="0" borderId="54" xfId="4" applyNumberFormat="1" applyFont="1" applyBorder="1" applyAlignment="1">
      <alignment vertical="center"/>
    </xf>
    <xf numFmtId="167" fontId="14" fillId="0" borderId="51" xfId="4" applyNumberFormat="1" applyFont="1" applyBorder="1" applyAlignment="1">
      <alignment vertical="center"/>
    </xf>
    <xf numFmtId="0" fontId="17" fillId="0" borderId="51" xfId="4" applyFont="1" applyBorder="1" applyAlignment="1">
      <alignment vertical="center"/>
    </xf>
    <xf numFmtId="0" fontId="19" fillId="0" borderId="0" xfId="4" applyFont="1" applyAlignment="1">
      <alignment vertical="center"/>
    </xf>
    <xf numFmtId="0" fontId="12" fillId="5" borderId="12" xfId="4" applyFont="1" applyFill="1" applyBorder="1" applyAlignment="1">
      <alignment horizontal="center" vertical="center"/>
    </xf>
    <xf numFmtId="0" fontId="10" fillId="5" borderId="63" xfId="4" applyFont="1" applyFill="1" applyBorder="1" applyAlignment="1">
      <alignment horizontal="center" vertical="center" wrapText="1"/>
    </xf>
    <xf numFmtId="0" fontId="10" fillId="5" borderId="64" xfId="4" applyFont="1" applyFill="1" applyBorder="1" applyAlignment="1">
      <alignment horizontal="center" vertical="center" wrapText="1"/>
    </xf>
    <xf numFmtId="0" fontId="10" fillId="5" borderId="65" xfId="4" applyFont="1" applyFill="1" applyBorder="1" applyAlignment="1">
      <alignment horizontal="center" vertical="center" wrapText="1"/>
    </xf>
    <xf numFmtId="0" fontId="10" fillId="5" borderId="66" xfId="4" applyFont="1" applyFill="1" applyBorder="1" applyAlignment="1">
      <alignment horizontal="center" vertical="center" wrapText="1"/>
    </xf>
    <xf numFmtId="0" fontId="10" fillId="5" borderId="25" xfId="4" applyFont="1" applyFill="1" applyBorder="1" applyAlignment="1">
      <alignment horizontal="center" vertical="center" wrapText="1"/>
    </xf>
    <xf numFmtId="0" fontId="12" fillId="5" borderId="25" xfId="4" applyFont="1" applyFill="1" applyBorder="1" applyAlignment="1">
      <alignment horizontal="center" vertical="center"/>
    </xf>
    <xf numFmtId="0" fontId="12" fillId="3" borderId="56" xfId="4" applyFont="1" applyFill="1" applyBorder="1" applyAlignment="1">
      <alignment horizontal="left" vertical="center"/>
    </xf>
    <xf numFmtId="167" fontId="17" fillId="0" borderId="67" xfId="6" applyNumberFormat="1" applyFont="1" applyBorder="1" applyAlignment="1">
      <alignment vertical="center"/>
    </xf>
    <xf numFmtId="167" fontId="17" fillId="0" borderId="68" xfId="6" applyNumberFormat="1" applyFont="1" applyBorder="1" applyAlignment="1">
      <alignment vertical="center"/>
    </xf>
    <xf numFmtId="167" fontId="14" fillId="0" borderId="57" xfId="6" applyNumberFormat="1" applyFont="1" applyBorder="1" applyAlignment="1">
      <alignment vertical="center"/>
    </xf>
    <xf numFmtId="0" fontId="17" fillId="0" borderId="57" xfId="4" applyFont="1" applyBorder="1" applyAlignment="1">
      <alignment vertical="center"/>
    </xf>
    <xf numFmtId="0" fontId="12" fillId="3" borderId="24" xfId="4" applyFont="1" applyFill="1" applyBorder="1" applyAlignment="1">
      <alignment horizontal="left" vertical="center"/>
    </xf>
    <xf numFmtId="167" fontId="17" fillId="0" borderId="69" xfId="6" applyNumberFormat="1" applyFont="1" applyBorder="1" applyAlignment="1">
      <alignment vertical="center"/>
    </xf>
    <xf numFmtId="167" fontId="17" fillId="0" borderId="70" xfId="6" applyNumberFormat="1" applyFont="1" applyBorder="1" applyAlignment="1">
      <alignment vertical="center"/>
    </xf>
    <xf numFmtId="167" fontId="14" fillId="0" borderId="45" xfId="6" applyNumberFormat="1" applyFont="1" applyBorder="1" applyAlignment="1">
      <alignment vertical="center"/>
    </xf>
    <xf numFmtId="0" fontId="17" fillId="0" borderId="45" xfId="4" applyFont="1" applyBorder="1" applyAlignment="1">
      <alignment vertical="center"/>
    </xf>
    <xf numFmtId="0" fontId="12" fillId="3" borderId="58" xfId="4" applyFont="1" applyFill="1" applyBorder="1" applyAlignment="1">
      <alignment horizontal="left" vertical="center"/>
    </xf>
    <xf numFmtId="167" fontId="17" fillId="0" borderId="71" xfId="6" applyNumberFormat="1" applyFont="1" applyBorder="1" applyAlignment="1">
      <alignment vertical="center"/>
    </xf>
    <xf numFmtId="167" fontId="17" fillId="0" borderId="72" xfId="6" applyNumberFormat="1" applyFont="1" applyBorder="1" applyAlignment="1">
      <alignment vertical="center"/>
    </xf>
    <xf numFmtId="167" fontId="17" fillId="0" borderId="73" xfId="6" applyNumberFormat="1" applyFont="1" applyBorder="1" applyAlignment="1">
      <alignment vertical="center"/>
    </xf>
    <xf numFmtId="167" fontId="14" fillId="0" borderId="59" xfId="6" applyNumberFormat="1" applyFont="1" applyBorder="1" applyAlignment="1">
      <alignment vertical="center"/>
    </xf>
    <xf numFmtId="0" fontId="12" fillId="5" borderId="51" xfId="4" applyFont="1" applyFill="1" applyBorder="1" applyAlignment="1">
      <alignment horizontal="left" vertical="center"/>
    </xf>
    <xf numFmtId="167" fontId="17" fillId="0" borderId="43" xfId="4" applyNumberFormat="1" applyFont="1" applyBorder="1" applyAlignment="1">
      <alignment vertical="center"/>
    </xf>
    <xf numFmtId="167" fontId="17" fillId="0" borderId="33" xfId="4" applyNumberFormat="1" applyFont="1" applyBorder="1" applyAlignment="1">
      <alignment vertical="center"/>
    </xf>
    <xf numFmtId="167" fontId="17" fillId="0" borderId="53" xfId="4" applyNumberFormat="1" applyFont="1" applyBorder="1" applyAlignment="1">
      <alignment vertical="center"/>
    </xf>
    <xf numFmtId="0" fontId="17" fillId="6" borderId="51" xfId="4" applyFont="1" applyFill="1" applyBorder="1" applyAlignment="1">
      <alignment vertical="center"/>
    </xf>
    <xf numFmtId="0" fontId="12" fillId="5" borderId="0" xfId="4" applyFont="1" applyFill="1" applyAlignment="1">
      <alignment horizontal="left" vertical="center"/>
    </xf>
    <xf numFmtId="167" fontId="17" fillId="0" borderId="0" xfId="4" applyNumberFormat="1" applyFont="1" applyAlignment="1">
      <alignment vertical="center"/>
    </xf>
    <xf numFmtId="167" fontId="14" fillId="0" borderId="0" xfId="4" applyNumberFormat="1" applyFont="1" applyAlignment="1">
      <alignment vertical="center"/>
    </xf>
    <xf numFmtId="0" fontId="17" fillId="6" borderId="0" xfId="4" applyFont="1" applyFill="1" applyAlignment="1">
      <alignment vertical="center"/>
    </xf>
    <xf numFmtId="0" fontId="10"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167" fontId="17" fillId="0" borderId="5" xfId="4" applyNumberFormat="1" applyFont="1" applyBorder="1" applyAlignment="1">
      <alignment vertical="center"/>
    </xf>
    <xf numFmtId="0" fontId="12" fillId="5" borderId="0" xfId="4" applyFont="1" applyFill="1" applyAlignment="1">
      <alignment horizontal="center" vertical="center"/>
    </xf>
    <xf numFmtId="0" fontId="11"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7" xfId="0" applyFont="1" applyBorder="1" applyAlignment="1" applyProtection="1">
      <alignment horizontal="left" vertical="center"/>
      <protection locked="0"/>
    </xf>
    <xf numFmtId="0" fontId="13" fillId="0" borderId="0" xfId="0" applyFont="1" applyAlignment="1">
      <alignment vertical="center" wrapText="1"/>
    </xf>
    <xf numFmtId="0" fontId="14" fillId="2" borderId="16" xfId="0" applyFont="1" applyFill="1" applyBorder="1" applyAlignment="1">
      <alignment horizontal="center" vertical="center" wrapText="1"/>
    </xf>
    <xf numFmtId="0" fontId="14" fillId="2" borderId="31"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vertical="center" wrapText="1"/>
    </xf>
    <xf numFmtId="0" fontId="13" fillId="0" borderId="0" xfId="0" applyFont="1" applyAlignment="1">
      <alignment horizontal="center" vertical="center"/>
    </xf>
    <xf numFmtId="0" fontId="10" fillId="6" borderId="0" xfId="0"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4" fillId="0" borderId="7" xfId="0" applyFont="1" applyBorder="1" applyAlignment="1">
      <alignment horizontal="center" vertical="center" wrapText="1"/>
    </xf>
    <xf numFmtId="3" fontId="14" fillId="10" borderId="8" xfId="0" applyNumberFormat="1" applyFont="1" applyFill="1" applyBorder="1" applyAlignment="1">
      <alignment horizontal="center" vertical="center" wrapText="1"/>
    </xf>
    <xf numFmtId="0" fontId="14" fillId="0" borderId="0" xfId="15" applyFont="1" applyAlignment="1">
      <alignment vertical="center"/>
    </xf>
    <xf numFmtId="0" fontId="11" fillId="2" borderId="38" xfId="9" applyFont="1" applyFill="1" applyBorder="1" applyAlignment="1">
      <alignment horizontal="center" vertical="center" wrapText="1"/>
    </xf>
    <xf numFmtId="0" fontId="11" fillId="2" borderId="17" xfId="9" applyFont="1" applyFill="1" applyBorder="1" applyAlignment="1">
      <alignment horizontal="center" vertical="center" wrapText="1"/>
    </xf>
    <xf numFmtId="0" fontId="11" fillId="2" borderId="18" xfId="9" applyFont="1" applyFill="1" applyBorder="1" applyAlignment="1">
      <alignment horizontal="center" vertical="center" wrapText="1"/>
    </xf>
    <xf numFmtId="0" fontId="12" fillId="2" borderId="7" xfId="0" applyFont="1" applyFill="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14" fillId="8" borderId="7" xfId="0" applyFont="1" applyFill="1" applyBorder="1" applyAlignment="1" applyProtection="1">
      <alignment horizontal="center" vertical="center" wrapText="1"/>
      <protection locked="0"/>
    </xf>
    <xf numFmtId="0" fontId="11" fillId="8" borderId="7" xfId="0" applyFont="1" applyFill="1" applyBorder="1" applyAlignment="1" applyProtection="1">
      <alignment vertical="center" wrapText="1"/>
      <protection locked="0"/>
    </xf>
    <xf numFmtId="0" fontId="11" fillId="2" borderId="7" xfId="0" applyFont="1" applyFill="1" applyBorder="1" applyAlignment="1" applyProtection="1">
      <alignment vertical="center" wrapText="1"/>
      <protection locked="0"/>
    </xf>
    <xf numFmtId="0" fontId="14" fillId="6" borderId="0" xfId="0" applyFont="1" applyFill="1" applyAlignment="1" applyProtection="1">
      <alignment vertical="center" wrapText="1"/>
      <protection locked="0"/>
    </xf>
    <xf numFmtId="0" fontId="11" fillId="6" borderId="0" xfId="0" applyFont="1" applyFill="1" applyAlignment="1">
      <alignment horizontal="left" vertical="center" wrapText="1"/>
    </xf>
    <xf numFmtId="0" fontId="14" fillId="6" borderId="0" xfId="0" applyFont="1" applyFill="1" applyAlignment="1" applyProtection="1">
      <alignment horizontal="left" vertical="center" wrapText="1"/>
      <protection locked="0"/>
    </xf>
    <xf numFmtId="0" fontId="14"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16" fontId="11" fillId="0" borderId="0" xfId="0" applyNumberFormat="1" applyFont="1" applyProtection="1">
      <protection locked="0"/>
    </xf>
    <xf numFmtId="0" fontId="14" fillId="0" borderId="0" xfId="0" applyFont="1" applyAlignment="1" applyProtection="1">
      <alignment horizontal="left" vertical="center"/>
      <protection locked="0"/>
    </xf>
    <xf numFmtId="0" fontId="28" fillId="0" borderId="0" xfId="0" applyFont="1" applyAlignment="1">
      <alignment horizontal="center" vertical="top"/>
    </xf>
    <xf numFmtId="0" fontId="28" fillId="0" borderId="0" xfId="0" applyFont="1" applyAlignment="1">
      <alignment horizontal="left" vertical="top"/>
    </xf>
    <xf numFmtId="0" fontId="11" fillId="0" borderId="0" xfId="0" applyFont="1" applyAlignment="1">
      <alignment horizontal="center" vertical="center"/>
    </xf>
    <xf numFmtId="0" fontId="14" fillId="0" borderId="0" xfId="0" applyFont="1"/>
    <xf numFmtId="0" fontId="14" fillId="0" borderId="0" xfId="0" applyFont="1" applyAlignment="1">
      <alignment horizontal="center" vertical="top"/>
    </xf>
    <xf numFmtId="14" fontId="11" fillId="0" borderId="7" xfId="0" applyNumberFormat="1" applyFont="1" applyBorder="1" applyAlignment="1">
      <alignment horizontal="center" vertical="center" wrapText="1"/>
    </xf>
    <xf numFmtId="0" fontId="11" fillId="0" borderId="7" xfId="0" applyFont="1" applyBorder="1" applyAlignment="1">
      <alignment vertical="center" wrapText="1"/>
    </xf>
    <xf numFmtId="0" fontId="29" fillId="0" borderId="0" xfId="0" applyFont="1"/>
    <xf numFmtId="0" fontId="29" fillId="0" borderId="0" xfId="0" applyFont="1" applyAlignment="1">
      <alignment horizontal="center"/>
    </xf>
    <xf numFmtId="0" fontId="29"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1" fillId="6" borderId="0" xfId="0" applyFont="1" applyFill="1"/>
    <xf numFmtId="0" fontId="31" fillId="6" borderId="0" xfId="0" applyFont="1" applyFill="1" applyAlignment="1">
      <alignment horizontal="center" vertical="top"/>
    </xf>
    <xf numFmtId="9" fontId="10" fillId="6" borderId="0" xfId="43" applyFont="1" applyFill="1" applyBorder="1" applyAlignment="1">
      <alignment horizontal="left" vertical="center"/>
    </xf>
    <xf numFmtId="14" fontId="14" fillId="6" borderId="0" xfId="0" applyNumberFormat="1" applyFont="1" applyFill="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xf>
    <xf numFmtId="0" fontId="16" fillId="0" borderId="0" xfId="0" applyFont="1" applyAlignment="1" applyProtection="1">
      <alignment vertical="center"/>
      <protection locked="0"/>
    </xf>
    <xf numFmtId="0" fontId="13" fillId="2" borderId="36" xfId="0" applyFont="1" applyFill="1" applyBorder="1" applyAlignment="1">
      <alignment horizontal="center" vertical="center" wrapText="1"/>
    </xf>
    <xf numFmtId="0" fontId="10" fillId="2" borderId="5"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wrapText="1"/>
      <protection locked="0"/>
    </xf>
    <xf numFmtId="0" fontId="11" fillId="0" borderId="3" xfId="0" applyFont="1" applyBorder="1" applyAlignment="1" applyProtection="1">
      <alignment horizontal="left" vertical="center"/>
      <protection locked="0"/>
    </xf>
    <xf numFmtId="0" fontId="12" fillId="10" borderId="10" xfId="0" applyFont="1" applyFill="1" applyBorder="1" applyAlignment="1">
      <alignment horizontal="center" vertical="center" wrapText="1"/>
    </xf>
    <xf numFmtId="0" fontId="11" fillId="0" borderId="9" xfId="0" applyFont="1" applyBorder="1" applyAlignment="1" applyProtection="1">
      <alignment horizontal="left" vertical="center"/>
      <protection locked="0"/>
    </xf>
    <xf numFmtId="0" fontId="12" fillId="10" borderId="6" xfId="0" applyFont="1" applyFill="1" applyBorder="1" applyAlignment="1">
      <alignment horizontal="center" vertical="center" wrapText="1"/>
    </xf>
    <xf numFmtId="0" fontId="11" fillId="0" borderId="0" xfId="0" applyFont="1" applyAlignment="1" applyProtection="1">
      <alignment horizontal="left"/>
      <protection locked="0"/>
    </xf>
    <xf numFmtId="0" fontId="11" fillId="0" borderId="0" xfId="0" applyFont="1" applyAlignment="1" applyProtection="1">
      <alignment horizontal="center"/>
      <protection locked="0"/>
    </xf>
    <xf numFmtId="0" fontId="11" fillId="0" borderId="62" xfId="0" applyFont="1" applyBorder="1" applyProtection="1">
      <protection locked="0"/>
    </xf>
    <xf numFmtId="0" fontId="11" fillId="0" borderId="8" xfId="0" applyFont="1" applyBorder="1" applyProtection="1">
      <protection locked="0"/>
    </xf>
    <xf numFmtId="0" fontId="11" fillId="0" borderId="9" xfId="0" applyFont="1" applyBorder="1" applyAlignment="1" applyProtection="1">
      <alignment horizontal="center"/>
      <protection locked="0"/>
    </xf>
    <xf numFmtId="0" fontId="11" fillId="0" borderId="14" xfId="0" applyFont="1" applyBorder="1" applyProtection="1">
      <protection locked="0"/>
    </xf>
    <xf numFmtId="0" fontId="11" fillId="0" borderId="7" xfId="0" applyFont="1" applyBorder="1" applyAlignment="1" applyProtection="1">
      <alignment horizontal="center"/>
      <protection locked="0"/>
    </xf>
    <xf numFmtId="0" fontId="11" fillId="0" borderId="10" xfId="0" applyFont="1" applyBorder="1" applyAlignment="1" applyProtection="1">
      <alignment horizontal="center"/>
      <protection locked="0"/>
    </xf>
    <xf numFmtId="0" fontId="11" fillId="0" borderId="28" xfId="0" applyFont="1" applyBorder="1" applyProtection="1">
      <protection locked="0"/>
    </xf>
    <xf numFmtId="0" fontId="11" fillId="0" borderId="5" xfId="0" applyFont="1" applyBorder="1" applyProtection="1">
      <protection locked="0"/>
    </xf>
    <xf numFmtId="0" fontId="11" fillId="0" borderId="6" xfId="0" applyFont="1" applyBorder="1" applyProtection="1">
      <protection locked="0"/>
    </xf>
    <xf numFmtId="0" fontId="13" fillId="0" borderId="0" xfId="0" applyFont="1" applyProtection="1">
      <protection locked="0"/>
    </xf>
    <xf numFmtId="0" fontId="11" fillId="0" borderId="0" xfId="0" applyFont="1" applyAlignment="1">
      <alignment horizontal="center"/>
    </xf>
    <xf numFmtId="0" fontId="14" fillId="2" borderId="3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1" fillId="6" borderId="0" xfId="0" applyFont="1" applyFill="1" applyAlignment="1">
      <alignment horizontal="center"/>
    </xf>
    <xf numFmtId="0" fontId="11" fillId="0" borderId="0" xfId="0" applyFont="1" applyAlignment="1">
      <alignment horizontal="left" vertical="center"/>
    </xf>
    <xf numFmtId="0" fontId="13" fillId="0" borderId="7" xfId="0" applyFont="1" applyBorder="1" applyAlignment="1">
      <alignment vertical="center" wrapText="1"/>
    </xf>
    <xf numFmtId="0" fontId="10" fillId="0" borderId="7" xfId="0" applyFont="1" applyBorder="1" applyAlignment="1">
      <alignment horizontal="left" vertical="center"/>
    </xf>
    <xf numFmtId="0" fontId="10" fillId="2" borderId="74" xfId="0" applyFont="1" applyFill="1" applyBorder="1" applyAlignment="1">
      <alignment vertical="center" wrapText="1"/>
    </xf>
    <xf numFmtId="0" fontId="10" fillId="2" borderId="33"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61" xfId="1" applyFont="1" applyFill="1" applyBorder="1" applyAlignment="1" applyProtection="1">
      <alignment horizontal="center" vertical="center" wrapText="1"/>
      <protection locked="0"/>
    </xf>
    <xf numFmtId="0" fontId="10" fillId="2" borderId="82" xfId="1" applyFont="1" applyFill="1" applyBorder="1" applyAlignment="1" applyProtection="1">
      <alignment horizontal="center" vertical="center" wrapText="1"/>
      <protection locked="0"/>
    </xf>
    <xf numFmtId="0" fontId="12" fillId="10" borderId="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9" xfId="0" applyFont="1" applyFill="1" applyBorder="1" applyAlignment="1">
      <alignment vertical="center" wrapText="1"/>
    </xf>
    <xf numFmtId="0" fontId="13" fillId="2" borderId="19" xfId="0" applyFont="1" applyFill="1" applyBorder="1" applyAlignment="1">
      <alignment horizontal="left" vertical="center" wrapText="1"/>
    </xf>
    <xf numFmtId="0" fontId="13" fillId="2" borderId="18" xfId="0" applyFont="1" applyFill="1" applyBorder="1" applyAlignment="1">
      <alignment vertical="center" wrapText="1"/>
    </xf>
    <xf numFmtId="0" fontId="11" fillId="0" borderId="34" xfId="0" applyFont="1" applyBorder="1" applyAlignment="1" applyProtection="1">
      <alignment horizontal="left" vertical="center"/>
      <protection locked="0"/>
    </xf>
    <xf numFmtId="0" fontId="17" fillId="10" borderId="7"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4" fillId="10" borderId="78" xfId="0" applyFont="1" applyFill="1" applyBorder="1" applyAlignment="1">
      <alignment vertical="center" wrapText="1"/>
    </xf>
    <xf numFmtId="0" fontId="14" fillId="10" borderId="78"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4" fillId="10" borderId="75" xfId="0" applyFont="1" applyFill="1" applyBorder="1" applyAlignment="1">
      <alignment vertical="center" wrapText="1"/>
    </xf>
    <xf numFmtId="0" fontId="14" fillId="10" borderId="75" xfId="0" applyFont="1" applyFill="1" applyBorder="1" applyAlignment="1">
      <alignment horizontal="center" vertical="center" wrapText="1"/>
    </xf>
    <xf numFmtId="0" fontId="11" fillId="10" borderId="75" xfId="0" applyFont="1" applyFill="1" applyBorder="1" applyAlignment="1">
      <alignment vertical="center" wrapText="1"/>
    </xf>
    <xf numFmtId="0" fontId="11" fillId="10" borderId="75" xfId="0" applyFont="1" applyFill="1" applyBorder="1" applyAlignment="1">
      <alignment horizontal="center" vertical="center" wrapText="1"/>
    </xf>
    <xf numFmtId="0" fontId="17" fillId="10" borderId="75" xfId="0" applyFont="1" applyFill="1" applyBorder="1" applyAlignment="1">
      <alignment horizontal="center" vertical="top" wrapText="1"/>
    </xf>
    <xf numFmtId="0" fontId="17" fillId="10" borderId="7" xfId="0" applyFont="1" applyFill="1" applyBorder="1" applyAlignment="1">
      <alignment horizontal="center" vertical="center" wrapText="1"/>
    </xf>
    <xf numFmtId="0" fontId="17" fillId="10" borderId="7" xfId="0" applyFont="1" applyFill="1" applyBorder="1" applyAlignment="1">
      <alignment vertical="center" wrapText="1"/>
    </xf>
    <xf numFmtId="0" fontId="17" fillId="10" borderId="5" xfId="0" applyFont="1" applyFill="1" applyBorder="1" applyAlignment="1">
      <alignment horizontal="center" vertical="center" wrapText="1"/>
    </xf>
    <xf numFmtId="0" fontId="17" fillId="10" borderId="5" xfId="0" applyFont="1" applyFill="1" applyBorder="1" applyAlignment="1">
      <alignment vertical="center" wrapText="1"/>
    </xf>
    <xf numFmtId="0" fontId="17" fillId="10" borderId="79"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4" fillId="10" borderId="77" xfId="0" applyFont="1" applyFill="1" applyBorder="1" applyAlignment="1">
      <alignment horizontal="left" vertical="center" wrapText="1"/>
    </xf>
    <xf numFmtId="0" fontId="14" fillId="10" borderId="76" xfId="0" applyFont="1" applyFill="1" applyBorder="1" applyAlignment="1">
      <alignment horizontal="left" vertical="center" wrapText="1"/>
    </xf>
    <xf numFmtId="0" fontId="11" fillId="10" borderId="76" xfId="0" applyFont="1" applyFill="1" applyBorder="1" applyAlignment="1">
      <alignment horizontal="left" vertical="center" wrapText="1"/>
    </xf>
    <xf numFmtId="0" fontId="17" fillId="10" borderId="14" xfId="0" applyFont="1" applyFill="1" applyBorder="1" applyAlignment="1">
      <alignment vertical="center" wrapText="1"/>
    </xf>
    <xf numFmtId="0" fontId="17" fillId="10" borderId="28" xfId="0" applyFont="1" applyFill="1" applyBorder="1" applyAlignment="1">
      <alignment vertical="center" wrapText="1"/>
    </xf>
    <xf numFmtId="0" fontId="14" fillId="10" borderId="7" xfId="0" applyFont="1" applyFill="1" applyBorder="1" applyAlignment="1">
      <alignment horizontal="left" vertical="center" wrapText="1"/>
    </xf>
    <xf numFmtId="0" fontId="14" fillId="10" borderId="7" xfId="0" applyFont="1" applyFill="1" applyBorder="1" applyAlignment="1">
      <alignment vertical="center" wrapText="1"/>
    </xf>
    <xf numFmtId="0" fontId="14" fillId="10" borderId="7"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7" xfId="0" applyFont="1" applyFill="1" applyBorder="1" applyAlignment="1">
      <alignment vertical="center" wrapText="1"/>
    </xf>
    <xf numFmtId="0" fontId="11" fillId="10"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10" borderId="7" xfId="0" applyFont="1" applyFill="1" applyBorder="1" applyAlignment="1">
      <alignment horizontal="center" vertical="center"/>
    </xf>
    <xf numFmtId="0" fontId="11" fillId="10" borderId="7"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8" xfId="0" applyFont="1" applyFill="1" applyBorder="1" applyAlignment="1">
      <alignment vertical="center" wrapText="1"/>
    </xf>
    <xf numFmtId="0" fontId="17" fillId="11" borderId="8" xfId="0" applyFont="1" applyFill="1" applyBorder="1" applyAlignment="1">
      <alignment horizontal="center" vertical="center" wrapText="1"/>
    </xf>
    <xf numFmtId="0" fontId="14" fillId="10" borderId="8" xfId="0" applyFont="1" applyFill="1" applyBorder="1" applyAlignment="1">
      <alignment horizontal="center" vertical="center"/>
    </xf>
    <xf numFmtId="0" fontId="13" fillId="2" borderId="22" xfId="0" applyFont="1" applyFill="1" applyBorder="1" applyAlignment="1">
      <alignment horizontal="center" vertical="center" wrapText="1"/>
    </xf>
    <xf numFmtId="14" fontId="11" fillId="0" borderId="10" xfId="0" applyNumberFormat="1" applyFont="1" applyBorder="1" applyAlignment="1">
      <alignment horizontal="left" vertical="center" wrapText="1"/>
    </xf>
    <xf numFmtId="14" fontId="11" fillId="0" borderId="8" xfId="0" applyNumberFormat="1" applyFont="1" applyBorder="1" applyAlignment="1">
      <alignment horizontal="center" vertical="center" wrapText="1"/>
    </xf>
    <xf numFmtId="14" fontId="11" fillId="0" borderId="9" xfId="0" applyNumberFormat="1" applyFont="1" applyBorder="1" applyAlignment="1">
      <alignment horizontal="left"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14" fontId="11" fillId="10" borderId="5" xfId="0" applyNumberFormat="1" applyFont="1" applyFill="1" applyBorder="1" applyAlignment="1">
      <alignment horizontal="center" vertical="center" wrapText="1"/>
    </xf>
    <xf numFmtId="0" fontId="14" fillId="10" borderId="7" xfId="0" applyFont="1" applyFill="1" applyBorder="1" applyAlignment="1" applyProtection="1">
      <alignment vertical="center" wrapText="1"/>
      <protection locked="0"/>
    </xf>
    <xf numFmtId="0" fontId="11" fillId="0" borderId="7" xfId="0" applyFont="1" applyBorder="1" applyAlignment="1">
      <alignment horizontal="left" vertical="center"/>
    </xf>
    <xf numFmtId="0" fontId="13" fillId="2" borderId="7" xfId="0" applyFont="1" applyFill="1" applyBorder="1" applyAlignment="1">
      <alignment vertical="center" wrapText="1"/>
    </xf>
    <xf numFmtId="0" fontId="11" fillId="2" borderId="36" xfId="0" applyFont="1" applyFill="1" applyBorder="1" applyAlignment="1">
      <alignment horizontal="center" vertical="center" wrapText="1"/>
    </xf>
    <xf numFmtId="0" fontId="17" fillId="0" borderId="27" xfId="4" applyFont="1" applyBorder="1" applyAlignment="1">
      <alignment vertical="center" wrapText="1"/>
    </xf>
    <xf numFmtId="0" fontId="17" fillId="0" borderId="59" xfId="4" applyFont="1" applyBorder="1" applyAlignment="1">
      <alignment vertical="center" wrapText="1"/>
    </xf>
    <xf numFmtId="0" fontId="17" fillId="6" borderId="6" xfId="4" applyFont="1" applyFill="1" applyBorder="1" applyAlignment="1">
      <alignment vertical="center" wrapText="1"/>
    </xf>
    <xf numFmtId="42" fontId="13" fillId="0" borderId="7" xfId="44" applyFont="1" applyBorder="1" applyAlignment="1">
      <alignment vertical="center" wrapText="1"/>
    </xf>
    <xf numFmtId="42" fontId="14" fillId="0" borderId="23" xfId="44" applyFont="1" applyBorder="1" applyAlignment="1">
      <alignment horizontal="center" vertical="center"/>
    </xf>
    <xf numFmtId="0" fontId="11" fillId="2" borderId="52" xfId="0" applyFont="1" applyFill="1" applyBorder="1" applyAlignment="1">
      <alignment horizontal="center" vertical="center" wrapText="1"/>
    </xf>
    <xf numFmtId="0" fontId="14" fillId="2" borderId="17" xfId="0" applyFont="1" applyFill="1" applyBorder="1" applyAlignment="1">
      <alignment horizontal="left" vertical="center" wrapText="1" indent="1"/>
    </xf>
    <xf numFmtId="0" fontId="11" fillId="0" borderId="0" xfId="0" applyFont="1" applyAlignment="1">
      <alignment horizontal="left" indent="1"/>
    </xf>
    <xf numFmtId="0" fontId="14" fillId="0" borderId="8" xfId="0" applyFont="1" applyBorder="1" applyAlignment="1">
      <alignment horizontal="center" vertical="center" wrapText="1"/>
    </xf>
    <xf numFmtId="0" fontId="14" fillId="6" borderId="0" xfId="0" applyFont="1" applyFill="1" applyAlignment="1">
      <alignment horizontal="center" vertical="center" wrapText="1"/>
    </xf>
    <xf numFmtId="0" fontId="14" fillId="2" borderId="39" xfId="0" applyFont="1" applyFill="1" applyBorder="1" applyAlignment="1">
      <alignment horizontal="left" vertical="center" wrapText="1" indent="1"/>
    </xf>
    <xf numFmtId="0" fontId="12" fillId="0" borderId="0" xfId="0" applyFont="1" applyAlignment="1">
      <alignment horizontal="left" vertical="center" wrapText="1" inden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7" fillId="0" borderId="0" xfId="0" applyFont="1" applyAlignment="1">
      <alignment horizontal="center" vertical="center"/>
    </xf>
    <xf numFmtId="0" fontId="11" fillId="0" borderId="60" xfId="0" applyFont="1" applyBorder="1" applyAlignment="1">
      <alignment horizontal="center"/>
    </xf>
    <xf numFmtId="0" fontId="17" fillId="0" borderId="62" xfId="0" applyFont="1" applyBorder="1" applyAlignment="1">
      <alignment horizontal="center" vertical="center" wrapText="1"/>
    </xf>
    <xf numFmtId="0" fontId="11" fillId="0" borderId="0" xfId="0" applyFont="1" applyAlignment="1" applyProtection="1">
      <alignment horizontal="center" vertical="center"/>
      <protection locked="0"/>
    </xf>
    <xf numFmtId="0" fontId="12" fillId="12" borderId="97" xfId="0" applyFont="1" applyFill="1" applyBorder="1" applyAlignment="1">
      <alignment horizontal="center" vertical="center" wrapText="1"/>
    </xf>
    <xf numFmtId="0" fontId="10" fillId="2" borderId="86" xfId="1" applyFont="1" applyFill="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0" borderId="62" xfId="0" applyFont="1" applyBorder="1" applyAlignment="1">
      <alignment horizontal="center" vertical="center"/>
    </xf>
    <xf numFmtId="0" fontId="17" fillId="0" borderId="21" xfId="0" applyFont="1" applyBorder="1" applyAlignment="1">
      <alignment horizontal="center" vertical="center"/>
    </xf>
    <xf numFmtId="0" fontId="17" fillId="0" borderId="86" xfId="0" applyFont="1" applyBorder="1" applyAlignment="1">
      <alignment horizontal="center" vertical="center"/>
    </xf>
    <xf numFmtId="0" fontId="17" fillId="0" borderId="75" xfId="0" applyFont="1" applyBorder="1" applyAlignment="1">
      <alignment horizontal="center" vertical="center"/>
    </xf>
    <xf numFmtId="0" fontId="5" fillId="0" borderId="77" xfId="46" applyFill="1" applyBorder="1" applyAlignment="1">
      <alignment horizontal="center" vertical="center" wrapText="1"/>
    </xf>
    <xf numFmtId="0" fontId="17" fillId="0" borderId="83" xfId="0" applyFont="1" applyBorder="1" applyAlignment="1">
      <alignment horizontal="center" vertical="center"/>
    </xf>
    <xf numFmtId="0" fontId="5" fillId="0" borderId="75" xfId="46" applyFill="1" applyBorder="1" applyAlignment="1">
      <alignment horizontal="center" vertical="center"/>
    </xf>
    <xf numFmtId="0" fontId="17" fillId="0" borderId="43" xfId="0" applyFont="1" applyBorder="1" applyAlignment="1">
      <alignment horizontal="center" vertical="center"/>
    </xf>
    <xf numFmtId="17" fontId="17" fillId="0" borderId="62" xfId="0" quotePrefix="1" applyNumberFormat="1" applyFont="1" applyBorder="1" applyAlignment="1">
      <alignment horizontal="center" vertical="center"/>
    </xf>
    <xf numFmtId="0" fontId="10" fillId="2" borderId="98" xfId="1" applyFont="1" applyFill="1" applyBorder="1" applyAlignment="1" applyProtection="1">
      <alignment horizontal="center" vertical="center" wrapText="1"/>
      <protection locked="0"/>
    </xf>
    <xf numFmtId="0" fontId="10" fillId="2" borderId="99" xfId="1" applyFont="1" applyFill="1" applyBorder="1" applyAlignment="1" applyProtection="1">
      <alignment horizontal="center" vertical="center" wrapText="1"/>
      <protection locked="0"/>
    </xf>
    <xf numFmtId="0" fontId="10" fillId="2" borderId="100" xfId="1" applyFont="1" applyFill="1" applyBorder="1" applyAlignment="1" applyProtection="1">
      <alignment horizontal="center" vertical="center" wrapText="1"/>
      <protection locked="0"/>
    </xf>
    <xf numFmtId="0" fontId="17" fillId="0" borderId="62" xfId="0" quotePrefix="1" applyFont="1" applyBorder="1" applyAlignment="1">
      <alignment horizontal="center" vertical="center"/>
    </xf>
    <xf numFmtId="17" fontId="17" fillId="0" borderId="75" xfId="0" quotePrefix="1" applyNumberFormat="1" applyFont="1" applyBorder="1" applyAlignment="1">
      <alignment horizontal="center" vertical="center"/>
    </xf>
    <xf numFmtId="0" fontId="17" fillId="0" borderId="30" xfId="0" applyFont="1" applyBorder="1" applyAlignment="1">
      <alignment horizontal="center" vertical="center" wrapText="1"/>
    </xf>
    <xf numFmtId="17" fontId="17" fillId="0" borderId="0" xfId="0" quotePrefix="1" applyNumberFormat="1" applyFont="1" applyAlignment="1">
      <alignment horizontal="center" vertical="center"/>
    </xf>
    <xf numFmtId="0" fontId="17" fillId="0" borderId="102" xfId="0" applyFont="1" applyBorder="1" applyAlignment="1">
      <alignment horizontal="center" vertical="center"/>
    </xf>
    <xf numFmtId="17" fontId="17" fillId="0" borderId="78" xfId="0" quotePrefix="1" applyNumberFormat="1" applyFont="1" applyBorder="1" applyAlignment="1">
      <alignment horizontal="center" vertical="center"/>
    </xf>
    <xf numFmtId="0" fontId="17" fillId="0" borderId="78" xfId="0" applyFont="1" applyBorder="1" applyAlignment="1">
      <alignment horizontal="center" vertical="center"/>
    </xf>
    <xf numFmtId="17" fontId="17" fillId="0" borderId="75" xfId="0" applyNumberFormat="1" applyFont="1" applyBorder="1" applyAlignment="1">
      <alignment horizontal="center" vertical="center"/>
    </xf>
    <xf numFmtId="0" fontId="10" fillId="2" borderId="101" xfId="1" applyFont="1" applyFill="1" applyBorder="1" applyAlignment="1" applyProtection="1">
      <alignment vertical="center" wrapText="1"/>
      <protection locked="0"/>
    </xf>
    <xf numFmtId="0" fontId="11" fillId="0" borderId="15" xfId="0" applyFont="1" applyBorder="1" applyAlignment="1" applyProtection="1">
      <alignment vertical="center"/>
      <protection locked="0"/>
    </xf>
    <xf numFmtId="0" fontId="17" fillId="0" borderId="15" xfId="0" applyFont="1" applyBorder="1" applyAlignment="1">
      <alignment vertical="center"/>
    </xf>
    <xf numFmtId="0" fontId="13" fillId="0" borderId="7" xfId="0" applyFont="1" applyBorder="1" applyAlignment="1">
      <alignment horizontal="center" vertical="center" wrapText="1"/>
    </xf>
    <xf numFmtId="0" fontId="13" fillId="0" borderId="87" xfId="0" applyFont="1" applyBorder="1" applyAlignment="1">
      <alignment horizontal="center" vertical="center"/>
    </xf>
    <xf numFmtId="41" fontId="13" fillId="0" borderId="87" xfId="45" applyFont="1" applyBorder="1" applyAlignment="1">
      <alignment horizontal="center" vertical="center"/>
    </xf>
    <xf numFmtId="0" fontId="11" fillId="0" borderId="74" xfId="0" applyFont="1" applyBorder="1" applyAlignment="1" applyProtection="1">
      <alignment vertical="center" wrapText="1"/>
      <protection locked="0"/>
    </xf>
    <xf numFmtId="0" fontId="16" fillId="0" borderId="0" xfId="0" applyFont="1" applyAlignment="1">
      <alignment horizontal="center" vertical="center"/>
    </xf>
    <xf numFmtId="0" fontId="14" fillId="0" borderId="8" xfId="0" applyFont="1" applyBorder="1" applyAlignment="1">
      <alignment horizontal="center" vertical="center"/>
    </xf>
    <xf numFmtId="6" fontId="14" fillId="0" borderId="10" xfId="44" applyNumberFormat="1" applyFont="1" applyBorder="1" applyAlignment="1">
      <alignment horizontal="center" vertical="center"/>
    </xf>
    <xf numFmtId="6" fontId="13" fillId="4" borderId="51" xfId="44" applyNumberFormat="1" applyFont="1" applyFill="1" applyBorder="1" applyAlignment="1">
      <alignment horizontal="center" vertical="center"/>
    </xf>
    <xf numFmtId="0" fontId="11" fillId="0" borderId="60" xfId="0" applyFont="1" applyBorder="1" applyAlignment="1">
      <alignment horizontal="center" vertical="center"/>
    </xf>
    <xf numFmtId="0" fontId="14" fillId="0" borderId="1" xfId="15" applyFont="1" applyBorder="1" applyAlignment="1">
      <alignment horizontal="center" vertical="center" wrapText="1"/>
    </xf>
    <xf numFmtId="0" fontId="14" fillId="0" borderId="2" xfId="15" applyFont="1" applyBorder="1" applyAlignment="1">
      <alignment horizontal="center" vertical="center" wrapText="1"/>
    </xf>
    <xf numFmtId="0" fontId="14" fillId="0" borderId="3" xfId="15" applyFont="1" applyBorder="1" applyAlignment="1">
      <alignment horizontal="center" vertical="center" wrapText="1"/>
    </xf>
    <xf numFmtId="0" fontId="14" fillId="0" borderId="0" xfId="15" applyFont="1" applyAlignment="1">
      <alignment vertical="center" wrapText="1"/>
    </xf>
    <xf numFmtId="0" fontId="14" fillId="0" borderId="11" xfId="15" applyFont="1" applyBorder="1" applyAlignment="1">
      <alignment horizontal="center" vertical="center" wrapText="1"/>
    </xf>
    <xf numFmtId="0" fontId="14" fillId="0" borderId="7" xfId="15" applyFont="1" applyBorder="1" applyAlignment="1">
      <alignment horizontal="center" vertical="center" wrapText="1"/>
    </xf>
    <xf numFmtId="0" fontId="14" fillId="0" borderId="9" xfId="15" applyFont="1" applyBorder="1" applyAlignment="1">
      <alignment horizontal="center" vertical="center" wrapText="1"/>
    </xf>
    <xf numFmtId="0" fontId="11" fillId="0" borderId="7" xfId="29" applyFont="1" applyBorder="1" applyAlignment="1">
      <alignment horizontal="center" vertical="center" wrapText="1"/>
    </xf>
    <xf numFmtId="0" fontId="14" fillId="0" borderId="4" xfId="15" applyFont="1" applyBorder="1" applyAlignment="1">
      <alignment horizontal="center" vertical="center" wrapText="1"/>
    </xf>
    <xf numFmtId="0" fontId="14" fillId="0" borderId="5" xfId="15" applyFont="1" applyBorder="1" applyAlignment="1">
      <alignment horizontal="center" vertical="center" wrapText="1"/>
    </xf>
    <xf numFmtId="14" fontId="14" fillId="0" borderId="15" xfId="15" applyNumberFormat="1" applyFont="1" applyBorder="1" applyAlignment="1">
      <alignment horizontal="center" vertical="center" wrapText="1"/>
    </xf>
    <xf numFmtId="0" fontId="14" fillId="0" borderId="8" xfId="15" applyFont="1" applyBorder="1" applyAlignment="1">
      <alignment horizontal="center" vertical="center" wrapText="1"/>
    </xf>
    <xf numFmtId="0" fontId="14" fillId="0" borderId="0" xfId="15" applyFont="1" applyAlignment="1">
      <alignment horizontal="center" vertical="center"/>
    </xf>
    <xf numFmtId="49" fontId="25" fillId="9" borderId="0" xfId="29" applyNumberFormat="1" applyFont="1" applyFill="1" applyBorder="1" applyAlignment="1">
      <alignment horizontal="center" vertical="center"/>
    </xf>
    <xf numFmtId="49" fontId="20" fillId="9" borderId="0" xfId="29" applyNumberFormat="1" applyFont="1" applyFill="1" applyBorder="1" applyAlignment="1">
      <alignment horizontal="center" vertical="center"/>
    </xf>
    <xf numFmtId="0" fontId="11" fillId="0" borderId="8" xfId="29" applyFont="1" applyBorder="1" applyAlignment="1">
      <alignment horizontal="center" vertical="center" wrapText="1"/>
    </xf>
    <xf numFmtId="0" fontId="20" fillId="9" borderId="0" xfId="29" applyNumberFormat="1" applyFont="1" applyFill="1" applyBorder="1" applyAlignment="1">
      <alignment horizontal="center" vertical="center"/>
    </xf>
    <xf numFmtId="0" fontId="13" fillId="0" borderId="60" xfId="0" applyFont="1" applyBorder="1" applyAlignment="1">
      <alignment horizontal="center" vertical="center"/>
    </xf>
    <xf numFmtId="14" fontId="11" fillId="0" borderId="10" xfId="0" applyNumberFormat="1" applyFont="1" applyBorder="1" applyAlignment="1">
      <alignment horizontal="center" vertical="center" wrapText="1"/>
    </xf>
    <xf numFmtId="0" fontId="11" fillId="0" borderId="15" xfId="0" applyFont="1" applyBorder="1" applyAlignment="1" applyProtection="1">
      <alignment vertical="center" wrapText="1"/>
      <protection locked="0"/>
    </xf>
    <xf numFmtId="0" fontId="17" fillId="0" borderId="43" xfId="0" quotePrefix="1"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 xfId="0" quotePrefix="1" applyFont="1" applyBorder="1" applyAlignment="1" applyProtection="1">
      <alignment horizontal="center" vertical="center"/>
      <protection locked="0"/>
    </xf>
    <xf numFmtId="0" fontId="31" fillId="6" borderId="0" xfId="0" applyFont="1" applyFill="1" applyAlignment="1">
      <alignment horizontal="center" vertical="center" wrapText="1"/>
    </xf>
    <xf numFmtId="0" fontId="30" fillId="0" borderId="0" xfId="0" applyFont="1" applyAlignment="1">
      <alignment horizontal="center" vertical="center" wrapText="1"/>
    </xf>
    <xf numFmtId="14" fontId="15" fillId="0" borderId="7" xfId="7" applyNumberFormat="1" applyFont="1" applyBorder="1" applyAlignment="1">
      <alignment horizontal="center" vertical="center" wrapText="1"/>
    </xf>
    <xf numFmtId="0" fontId="14" fillId="0" borderId="0" xfId="0" applyFont="1" applyAlignment="1">
      <alignment horizontal="center" vertical="center" wrapText="1"/>
    </xf>
    <xf numFmtId="0" fontId="27" fillId="0" borderId="0" xfId="0" applyFont="1" applyAlignment="1">
      <alignment horizontal="center" vertical="center" wrapText="1"/>
    </xf>
    <xf numFmtId="3" fontId="11" fillId="0" borderId="0" xfId="0" applyNumberFormat="1" applyFont="1"/>
    <xf numFmtId="0" fontId="14" fillId="6" borderId="7" xfId="0" applyFont="1" applyFill="1" applyBorder="1" applyAlignment="1">
      <alignment horizontal="center" vertical="center" wrapText="1"/>
    </xf>
    <xf numFmtId="0" fontId="14" fillId="6" borderId="36" xfId="0" applyFont="1" applyFill="1" applyBorder="1" applyAlignment="1">
      <alignment horizontal="center" vertical="center" wrapText="1"/>
    </xf>
    <xf numFmtId="3" fontId="14" fillId="6" borderId="1" xfId="0" applyNumberFormat="1" applyFont="1" applyFill="1" applyBorder="1" applyAlignment="1">
      <alignment horizontal="center" vertical="center" wrapText="1"/>
    </xf>
    <xf numFmtId="3" fontId="14" fillId="10" borderId="2" xfId="0" applyNumberFormat="1" applyFont="1" applyFill="1" applyBorder="1" applyAlignment="1">
      <alignment horizontal="center" vertical="center" wrapText="1"/>
    </xf>
    <xf numFmtId="3" fontId="14" fillId="6" borderId="15" xfId="0" applyNumberFormat="1"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52" xfId="0" applyFont="1" applyBorder="1" applyAlignment="1">
      <alignment horizontal="center" vertical="center" wrapText="1"/>
    </xf>
    <xf numFmtId="14" fontId="14" fillId="0" borderId="62"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0" fontId="14" fillId="0" borderId="9" xfId="0" applyFont="1" applyBorder="1" applyAlignment="1">
      <alignment horizontal="center" vertical="center" wrapText="1"/>
    </xf>
    <xf numFmtId="3" fontId="14" fillId="6" borderId="35" xfId="0" applyNumberFormat="1" applyFont="1" applyFill="1" applyBorder="1" applyAlignment="1">
      <alignment horizontal="center" vertical="center" wrapText="1"/>
    </xf>
    <xf numFmtId="14" fontId="14" fillId="0" borderId="21" xfId="0" applyNumberFormat="1" applyFont="1" applyBorder="1" applyAlignment="1">
      <alignment horizontal="center" vertical="center" wrapText="1"/>
    </xf>
    <xf numFmtId="14" fontId="14" fillId="0" borderId="50" xfId="0" applyNumberFormat="1" applyFont="1" applyBorder="1" applyAlignment="1">
      <alignment horizontal="center" vertical="center" wrapText="1"/>
    </xf>
    <xf numFmtId="3" fontId="14" fillId="10" borderId="36" xfId="0" applyNumberFormat="1" applyFont="1" applyFill="1" applyBorder="1" applyAlignment="1">
      <alignment horizontal="center" vertical="center" wrapText="1"/>
    </xf>
    <xf numFmtId="17" fontId="17" fillId="0" borderId="78" xfId="0" quotePrefix="1" applyNumberFormat="1" applyFont="1" applyBorder="1" applyAlignment="1">
      <alignment horizontal="center" vertical="center" wrapText="1"/>
    </xf>
    <xf numFmtId="17" fontId="17" fillId="0" borderId="83" xfId="0" applyNumberFormat="1" applyFont="1" applyBorder="1" applyAlignment="1">
      <alignment horizontal="center" vertical="center" wrapText="1"/>
    </xf>
    <xf numFmtId="0" fontId="13" fillId="0" borderId="1" xfId="0" applyFont="1" applyBorder="1" applyAlignment="1" applyProtection="1">
      <alignment horizontal="left" vertical="center" wrapText="1" indent="1"/>
      <protection locked="0"/>
    </xf>
    <xf numFmtId="0" fontId="11" fillId="0" borderId="15" xfId="0" applyFont="1" applyBorder="1" applyAlignment="1" applyProtection="1">
      <alignment horizontal="left" vertical="center" wrapText="1" indent="1"/>
      <protection locked="0"/>
    </xf>
    <xf numFmtId="0" fontId="11" fillId="0" borderId="15" xfId="0" applyFont="1" applyBorder="1" applyAlignment="1" applyProtection="1">
      <alignment horizontal="left" indent="1"/>
      <protection locked="0"/>
    </xf>
    <xf numFmtId="0" fontId="11" fillId="0" borderId="11" xfId="0" applyFont="1" applyBorder="1" applyAlignment="1" applyProtection="1">
      <alignment horizontal="left" indent="1"/>
      <protection locked="0"/>
    </xf>
    <xf numFmtId="0" fontId="11" fillId="0" borderId="4" xfId="0" applyFont="1" applyBorder="1" applyAlignment="1" applyProtection="1">
      <alignment horizontal="left" vertical="center" wrapText="1" indent="1"/>
      <protection locked="0"/>
    </xf>
    <xf numFmtId="0" fontId="11" fillId="0" borderId="62" xfId="0" applyFont="1" applyBorder="1" applyAlignment="1" applyProtection="1">
      <alignment horizontal="left" vertical="center" indent="1"/>
      <protection locked="0"/>
    </xf>
    <xf numFmtId="0" fontId="14" fillId="0" borderId="8" xfId="15" applyFont="1" applyBorder="1" applyAlignment="1">
      <alignment horizontal="left" vertical="center" wrapText="1" indent="1"/>
    </xf>
    <xf numFmtId="0" fontId="14" fillId="0" borderId="5" xfId="15" applyFont="1" applyBorder="1" applyAlignment="1">
      <alignment horizontal="left" vertical="center" wrapText="1" indent="1"/>
    </xf>
    <xf numFmtId="0" fontId="14" fillId="0" borderId="0" xfId="15" applyFont="1" applyAlignment="1">
      <alignment horizontal="left" vertical="center" indent="1"/>
    </xf>
    <xf numFmtId="49" fontId="25" fillId="9" borderId="0" xfId="29" applyNumberFormat="1" applyFont="1" applyFill="1" applyBorder="1" applyAlignment="1">
      <alignment horizontal="left" vertical="center" indent="1"/>
    </xf>
    <xf numFmtId="0" fontId="11" fillId="0" borderId="0" xfId="0" applyFont="1" applyAlignment="1">
      <alignment horizontal="left" vertical="center" indent="1"/>
    </xf>
    <xf numFmtId="14" fontId="14" fillId="0" borderId="1" xfId="15" applyNumberFormat="1" applyFont="1" applyBorder="1" applyAlignment="1">
      <alignment horizontal="center" vertical="center" wrapText="1"/>
    </xf>
    <xf numFmtId="0" fontId="14" fillId="0" borderId="2" xfId="15" applyFont="1" applyBorder="1" applyAlignment="1">
      <alignment horizontal="left" vertical="center" wrapText="1" indent="1"/>
    </xf>
    <xf numFmtId="0" fontId="11" fillId="0" borderId="2" xfId="29" applyFont="1" applyBorder="1" applyAlignment="1">
      <alignment horizontal="center" vertical="center" wrapText="1"/>
    </xf>
    <xf numFmtId="0" fontId="14" fillId="0" borderId="6" xfId="15" applyFont="1" applyBorder="1" applyAlignment="1">
      <alignment horizontal="center" vertical="center" wrapText="1"/>
    </xf>
    <xf numFmtId="0" fontId="14" fillId="0" borderId="10" xfId="15" applyFont="1" applyBorder="1" applyAlignment="1">
      <alignment horizontal="center" vertical="center" wrapText="1"/>
    </xf>
    <xf numFmtId="0" fontId="17" fillId="0" borderId="15" xfId="0" applyFont="1" applyBorder="1" applyAlignment="1">
      <alignment vertical="center" wrapText="1"/>
    </xf>
    <xf numFmtId="0" fontId="13" fillId="0" borderId="15" xfId="0" applyFont="1" applyBorder="1" applyAlignment="1" applyProtection="1">
      <alignment horizontal="left" vertical="center" wrapText="1" indent="1"/>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7" fillId="0" borderId="15" xfId="0" applyFont="1" applyBorder="1" applyAlignment="1">
      <alignment horizontal="left" vertical="center" wrapText="1" indent="1"/>
    </xf>
    <xf numFmtId="14" fontId="15" fillId="0" borderId="7" xfId="46" applyNumberFormat="1" applyFont="1" applyBorder="1" applyAlignment="1">
      <alignment horizontal="center" vertical="center" wrapText="1"/>
    </xf>
    <xf numFmtId="14" fontId="15" fillId="6" borderId="7" xfId="46" applyNumberFormat="1" applyFont="1" applyFill="1" applyBorder="1" applyAlignment="1">
      <alignment horizontal="center" vertical="center" wrapText="1"/>
    </xf>
    <xf numFmtId="0" fontId="17" fillId="0" borderId="15" xfId="0" applyFont="1" applyBorder="1" applyAlignment="1" applyProtection="1">
      <alignment vertical="center" wrapText="1"/>
      <protection locked="0"/>
    </xf>
    <xf numFmtId="0" fontId="12" fillId="0" borderId="83" xfId="0" applyFont="1" applyBorder="1" applyAlignment="1">
      <alignment horizontal="center" vertical="center" wrapText="1"/>
    </xf>
    <xf numFmtId="0" fontId="12" fillId="0" borderId="41" xfId="0" applyFont="1" applyBorder="1" applyAlignment="1">
      <alignment horizontal="center" vertical="center" wrapText="1"/>
    </xf>
    <xf numFmtId="0" fontId="14" fillId="6" borderId="7" xfId="0" quotePrefix="1" applyFont="1" applyFill="1" applyBorder="1" applyAlignment="1">
      <alignment horizontal="left" vertical="center" wrapText="1"/>
    </xf>
    <xf numFmtId="0" fontId="11" fillId="0" borderId="7" xfId="0" quotePrefix="1" applyFont="1" applyBorder="1" applyAlignment="1">
      <alignment horizontal="left" vertical="center" wrapText="1"/>
    </xf>
    <xf numFmtId="6" fontId="11" fillId="0" borderId="0" xfId="0" applyNumberFormat="1" applyFont="1" applyProtection="1">
      <protection locked="0"/>
    </xf>
    <xf numFmtId="0" fontId="11" fillId="0" borderId="32" xfId="0" applyFont="1" applyBorder="1" applyAlignment="1">
      <alignment horizontal="center" vertical="center" wrapText="1"/>
    </xf>
    <xf numFmtId="0" fontId="34" fillId="0" borderId="15" xfId="0" applyFont="1" applyBorder="1" applyAlignment="1" applyProtection="1">
      <alignment vertical="center" wrapText="1"/>
      <protection locked="0"/>
    </xf>
    <xf numFmtId="0" fontId="34" fillId="0" borderId="15" xfId="0" applyFont="1" applyBorder="1" applyAlignment="1">
      <alignment vertical="center" wrapText="1"/>
    </xf>
    <xf numFmtId="0" fontId="11" fillId="6" borderId="7" xfId="0" applyFont="1" applyFill="1" applyBorder="1" applyAlignment="1" applyProtection="1">
      <alignment horizontal="center" vertical="center"/>
      <protection locked="0"/>
    </xf>
    <xf numFmtId="41" fontId="11" fillId="6" borderId="7" xfId="45" applyFont="1" applyFill="1" applyBorder="1" applyAlignment="1" applyProtection="1">
      <alignment vertical="center"/>
      <protection locked="0"/>
    </xf>
    <xf numFmtId="0" fontId="17" fillId="6" borderId="7" xfId="0" quotePrefix="1" applyFont="1" applyFill="1" applyBorder="1" applyAlignment="1" applyProtection="1">
      <alignment horizontal="center" vertical="center" wrapText="1"/>
      <protection locked="0"/>
    </xf>
    <xf numFmtId="0" fontId="14" fillId="10" borderId="7" xfId="0" applyFont="1" applyFill="1" applyBorder="1" applyAlignment="1" applyProtection="1">
      <alignment horizontal="center" vertical="center" wrapText="1"/>
      <protection locked="0"/>
    </xf>
    <xf numFmtId="9" fontId="14" fillId="6" borderId="7" xfId="47" quotePrefix="1" applyFont="1" applyFill="1" applyBorder="1" applyAlignment="1" applyProtection="1">
      <alignment horizontal="center" vertical="center" wrapText="1"/>
      <protection locked="0"/>
    </xf>
    <xf numFmtId="0" fontId="14" fillId="6" borderId="7" xfId="0" quotePrefix="1" applyFont="1" applyFill="1" applyBorder="1" applyAlignment="1" applyProtection="1">
      <alignment horizontal="center" vertical="center" wrapText="1"/>
      <protection locked="0"/>
    </xf>
    <xf numFmtId="0" fontId="35" fillId="0" borderId="105"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77" xfId="0" applyFont="1" applyBorder="1" applyAlignment="1">
      <alignment horizontal="center" vertical="center" wrapText="1"/>
    </xf>
    <xf numFmtId="0" fontId="34" fillId="0" borderId="15" xfId="0" applyFont="1" applyBorder="1" applyAlignment="1">
      <alignment horizontal="left" vertical="center" wrapText="1"/>
    </xf>
    <xf numFmtId="0" fontId="33" fillId="0" borderId="15" xfId="0" applyFont="1" applyBorder="1" applyAlignment="1" applyProtection="1">
      <alignment horizontal="left" vertical="center" wrapText="1" indent="1"/>
      <protection locked="0"/>
    </xf>
    <xf numFmtId="14" fontId="14" fillId="0" borderId="81" xfId="15" applyNumberFormat="1" applyFont="1" applyBorder="1" applyAlignment="1">
      <alignment horizontal="center" vertical="center" wrapText="1"/>
    </xf>
    <xf numFmtId="0" fontId="14" fillId="0" borderId="61" xfId="15" applyFont="1" applyBorder="1" applyAlignment="1">
      <alignment horizontal="center" vertical="center" wrapText="1"/>
    </xf>
    <xf numFmtId="0" fontId="14" fillId="0" borderId="52" xfId="15" applyFont="1" applyBorder="1" applyAlignment="1">
      <alignment horizontal="center" vertical="center" wrapText="1"/>
    </xf>
    <xf numFmtId="0" fontId="14" fillId="0" borderId="35" xfId="15" applyFont="1" applyBorder="1" applyAlignment="1">
      <alignment horizontal="center" vertical="center" wrapText="1"/>
    </xf>
    <xf numFmtId="0" fontId="14" fillId="0" borderId="36" xfId="15" applyFont="1" applyBorder="1" applyAlignment="1">
      <alignment horizontal="center" vertical="center" wrapText="1"/>
    </xf>
    <xf numFmtId="0" fontId="14" fillId="0" borderId="82" xfId="15" applyFont="1" applyBorder="1" applyAlignment="1">
      <alignment horizontal="center" vertical="center" wrapText="1"/>
    </xf>
    <xf numFmtId="0" fontId="14" fillId="0" borderId="21" xfId="0" applyFont="1" applyBorder="1" applyAlignment="1">
      <alignment horizontal="center" vertical="center" wrapText="1" indent="1"/>
    </xf>
    <xf numFmtId="0" fontId="14" fillId="0" borderId="14" xfId="0" applyFont="1" applyBorder="1" applyAlignment="1">
      <alignment horizontal="center" vertical="center" wrapText="1" indent="1"/>
    </xf>
    <xf numFmtId="0" fontId="14" fillId="0" borderId="50" xfId="0" applyFont="1" applyBorder="1" applyAlignment="1">
      <alignment horizontal="center" vertical="center" wrapText="1" indent="1"/>
    </xf>
    <xf numFmtId="0" fontId="17" fillId="0" borderId="7" xfId="0" applyFont="1" applyBorder="1" applyAlignment="1">
      <alignment horizontal="center" vertical="center" wrapText="1"/>
    </xf>
    <xf numFmtId="0" fontId="10" fillId="0" borderId="65" xfId="4" applyFont="1" applyBorder="1" applyAlignment="1">
      <alignment horizontal="center" vertical="center" wrapText="1"/>
    </xf>
    <xf numFmtId="167" fontId="17" fillId="0" borderId="2" xfId="6" applyNumberFormat="1" applyFont="1" applyFill="1" applyBorder="1" applyAlignment="1">
      <alignment vertical="center"/>
    </xf>
    <xf numFmtId="167" fontId="17" fillId="0" borderId="7" xfId="6" applyNumberFormat="1" applyFont="1" applyFill="1" applyBorder="1" applyAlignment="1">
      <alignment vertical="center"/>
    </xf>
    <xf numFmtId="167" fontId="17" fillId="0" borderId="72" xfId="6" applyNumberFormat="1" applyFont="1" applyFill="1" applyBorder="1" applyAlignment="1">
      <alignment vertical="center"/>
    </xf>
    <xf numFmtId="167" fontId="17" fillId="0" borderId="36" xfId="6" applyNumberFormat="1" applyFont="1" applyFill="1" applyBorder="1" applyAlignment="1">
      <alignment vertical="center"/>
    </xf>
    <xf numFmtId="42" fontId="11" fillId="0" borderId="0" xfId="0" applyNumberFormat="1" applyFont="1"/>
    <xf numFmtId="0" fontId="14" fillId="0" borderId="36" xfId="0" applyFont="1" applyBorder="1" applyAlignment="1">
      <alignment horizontal="left" vertical="center" wrapText="1" indent="1"/>
    </xf>
    <xf numFmtId="14" fontId="14" fillId="0" borderId="44" xfId="0" applyNumberFormat="1" applyFont="1" applyBorder="1" applyAlignment="1">
      <alignment horizontal="center" vertical="center" wrapText="1"/>
    </xf>
    <xf numFmtId="0" fontId="14" fillId="0" borderId="7" xfId="0" applyFont="1" applyBorder="1" applyAlignment="1">
      <alignment horizontal="left" vertical="center" wrapText="1" indent="1"/>
    </xf>
    <xf numFmtId="0" fontId="17" fillId="0" borderId="75" xfId="0" applyFont="1" applyBorder="1" applyAlignment="1">
      <alignment horizontal="center" vertical="center" wrapText="1"/>
    </xf>
    <xf numFmtId="0" fontId="11" fillId="0" borderId="75" xfId="0" applyFont="1" applyBorder="1" applyAlignment="1">
      <alignment horizontal="center" vertical="center" wrapText="1"/>
    </xf>
    <xf numFmtId="0" fontId="11" fillId="0" borderId="108" xfId="0" applyFont="1" applyBorder="1" applyAlignment="1">
      <alignment horizontal="center" vertical="center" wrapText="1"/>
    </xf>
    <xf numFmtId="0" fontId="14" fillId="0" borderId="62" xfId="0" applyFont="1" applyBorder="1" applyAlignment="1">
      <alignment horizontal="center" vertical="center" wrapText="1" indent="1"/>
    </xf>
    <xf numFmtId="0" fontId="14" fillId="6" borderId="8" xfId="0" applyFont="1" applyFill="1" applyBorder="1" applyAlignment="1">
      <alignment horizontal="center" vertical="center" wrapText="1"/>
    </xf>
    <xf numFmtId="0" fontId="17" fillId="0" borderId="76" xfId="0" applyFont="1" applyBorder="1" applyAlignment="1">
      <alignment horizontal="center" vertical="center" wrapText="1"/>
    </xf>
    <xf numFmtId="0" fontId="17" fillId="0" borderId="102" xfId="0" applyFont="1" applyBorder="1" applyAlignment="1">
      <alignment horizontal="center" vertical="center" wrapText="1"/>
    </xf>
    <xf numFmtId="0" fontId="11" fillId="0" borderId="7" xfId="0" applyFont="1" applyBorder="1" applyAlignment="1">
      <alignment horizontal="center" vertical="center" wrapText="1"/>
    </xf>
    <xf numFmtId="14" fontId="11" fillId="2" borderId="7" xfId="0" applyNumberFormat="1" applyFont="1" applyFill="1" applyBorder="1" applyAlignment="1">
      <alignment horizontal="center" vertical="center" wrapText="1"/>
    </xf>
    <xf numFmtId="14" fontId="15" fillId="2" borderId="7" xfId="7" applyNumberFormat="1" applyFont="1" applyFill="1" applyBorder="1" applyAlignment="1">
      <alignment horizontal="center" vertical="center" wrapText="1"/>
    </xf>
    <xf numFmtId="14" fontId="11" fillId="2" borderId="10" xfId="0" applyNumberFormat="1" applyFont="1" applyFill="1" applyBorder="1" applyAlignment="1">
      <alignment horizontal="left" vertical="center" wrapText="1"/>
    </xf>
    <xf numFmtId="14" fontId="11" fillId="2" borderId="5" xfId="0" applyNumberFormat="1" applyFont="1" applyFill="1" applyBorder="1" applyAlignment="1">
      <alignment horizontal="center" vertical="center" wrapText="1"/>
    </xf>
    <xf numFmtId="14" fontId="11" fillId="2" borderId="6" xfId="0" applyNumberFormat="1" applyFont="1" applyFill="1" applyBorder="1" applyAlignment="1">
      <alignment horizontal="left" vertical="center" wrapText="1"/>
    </xf>
    <xf numFmtId="0" fontId="11" fillId="0" borderId="8" xfId="0" quotePrefix="1" applyFont="1" applyBorder="1" applyAlignment="1" applyProtection="1">
      <alignment horizontal="center" vertical="center" wrapText="1"/>
      <protection locked="0"/>
    </xf>
    <xf numFmtId="0" fontId="17" fillId="0" borderId="46" xfId="0" applyFont="1" applyBorder="1" applyAlignment="1">
      <alignment horizontal="center" vertical="center" wrapText="1"/>
    </xf>
    <xf numFmtId="0" fontId="17" fillId="0" borderId="96"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8" xfId="0" quotePrefix="1" applyFont="1" applyBorder="1" applyAlignment="1">
      <alignment horizontal="center" vertical="center" wrapText="1"/>
    </xf>
    <xf numFmtId="0" fontId="12" fillId="0" borderId="15" xfId="0" applyFont="1" applyBorder="1" applyAlignment="1" applyProtection="1">
      <alignment vertical="center" wrapText="1"/>
      <protection locked="0"/>
    </xf>
    <xf numFmtId="0" fontId="10" fillId="0" borderId="0" xfId="0" applyFont="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5" fillId="0" borderId="5" xfId="7" applyBorder="1" applyAlignment="1">
      <alignment horizontal="center" vertical="center" wrapText="1"/>
    </xf>
    <xf numFmtId="0" fontId="15" fillId="0" borderId="5" xfId="7" applyFont="1" applyBorder="1" applyAlignment="1">
      <alignment horizontal="center" vertical="center" wrapText="1"/>
    </xf>
    <xf numFmtId="0" fontId="15" fillId="0" borderId="6" xfId="7" applyFont="1" applyBorder="1" applyAlignment="1">
      <alignment horizontal="center" vertical="center" wrapText="1"/>
    </xf>
    <xf numFmtId="0" fontId="15" fillId="0" borderId="7" xfId="7" applyFont="1" applyBorder="1" applyAlignment="1">
      <alignment horizontal="center" vertical="center" wrapText="1"/>
    </xf>
    <xf numFmtId="0" fontId="12" fillId="5" borderId="1" xfId="4" applyFont="1" applyFill="1" applyBorder="1" applyAlignment="1">
      <alignment horizontal="center" vertical="center"/>
    </xf>
    <xf numFmtId="0" fontId="12" fillId="5" borderId="4" xfId="4" applyFont="1" applyFill="1" applyBorder="1" applyAlignment="1">
      <alignment horizontal="center" vertical="center"/>
    </xf>
    <xf numFmtId="0" fontId="12" fillId="0" borderId="0" xfId="4" applyFont="1" applyAlignment="1">
      <alignment horizontal="left" vertical="center"/>
    </xf>
    <xf numFmtId="0" fontId="14" fillId="0" borderId="0" xfId="4" applyFont="1" applyAlignment="1">
      <alignment horizontal="left"/>
    </xf>
    <xf numFmtId="0" fontId="10" fillId="3" borderId="12" xfId="4" applyFont="1" applyFill="1" applyBorder="1" applyAlignment="1">
      <alignment horizontal="center" vertical="center"/>
    </xf>
    <xf numFmtId="0" fontId="14" fillId="0" borderId="13" xfId="4" applyFont="1" applyBorder="1"/>
    <xf numFmtId="0" fontId="14" fillId="0" borderId="25" xfId="4" applyFont="1" applyBorder="1"/>
    <xf numFmtId="0" fontId="17" fillId="0" borderId="41" xfId="4" applyFont="1" applyBorder="1" applyAlignment="1">
      <alignment horizontal="left" vertical="center"/>
    </xf>
    <xf numFmtId="0" fontId="12" fillId="0" borderId="41" xfId="4"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center" wrapText="1"/>
    </xf>
    <xf numFmtId="0" fontId="14" fillId="0" borderId="0" xfId="0" applyFont="1" applyAlignment="1">
      <alignment horizontal="left" vertical="center" wrapText="1"/>
    </xf>
    <xf numFmtId="0" fontId="10" fillId="2" borderId="2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xf>
    <xf numFmtId="0" fontId="12" fillId="12" borderId="42" xfId="0" applyFont="1" applyFill="1" applyBorder="1" applyAlignment="1">
      <alignment horizontal="center" vertical="center" wrapText="1"/>
    </xf>
    <xf numFmtId="0" fontId="12" fillId="12" borderId="87" xfId="0"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12" fillId="12" borderId="84" xfId="0" applyFont="1" applyFill="1" applyBorder="1" applyAlignment="1">
      <alignment horizontal="center" vertical="center"/>
    </xf>
    <xf numFmtId="0" fontId="12" fillId="12" borderId="82" xfId="0" applyFont="1" applyFill="1" applyBorder="1" applyAlignment="1">
      <alignment horizontal="center" vertical="center"/>
    </xf>
    <xf numFmtId="0" fontId="13" fillId="0" borderId="0" xfId="0" applyFont="1" applyAlignment="1" applyProtection="1">
      <alignment horizontal="left" vertical="center"/>
      <protection locked="0"/>
    </xf>
    <xf numFmtId="0" fontId="13" fillId="2" borderId="56" xfId="0" applyFont="1" applyFill="1" applyBorder="1" applyAlignment="1" applyProtection="1">
      <alignment horizontal="center" vertical="center" wrapText="1"/>
      <protection locked="0"/>
    </xf>
    <xf numFmtId="0" fontId="13" fillId="2" borderId="91"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0" fillId="2" borderId="35" xfId="1" applyFont="1" applyFill="1" applyBorder="1" applyAlignment="1" applyProtection="1">
      <alignment horizontal="center" vertical="center" wrapText="1"/>
      <protection locked="0"/>
    </xf>
    <xf numFmtId="0" fontId="10" fillId="2" borderId="81" xfId="1" applyFont="1" applyFill="1" applyBorder="1" applyAlignment="1" applyProtection="1">
      <alignment horizontal="center" vertical="center" wrapText="1"/>
      <protection locked="0"/>
    </xf>
    <xf numFmtId="0" fontId="10" fillId="2" borderId="36" xfId="1" applyFont="1" applyFill="1" applyBorder="1" applyAlignment="1" applyProtection="1">
      <alignment horizontal="center" vertical="center" wrapText="1"/>
      <protection locked="0"/>
    </xf>
    <xf numFmtId="0" fontId="10" fillId="2" borderId="61" xfId="1" applyFont="1" applyFill="1" applyBorder="1" applyAlignment="1" applyProtection="1">
      <alignment horizontal="center" vertical="center" wrapText="1"/>
      <protection locked="0"/>
    </xf>
    <xf numFmtId="0" fontId="14" fillId="0" borderId="41" xfId="0" applyFont="1" applyBorder="1" applyAlignment="1" applyProtection="1">
      <alignment horizontal="left" vertical="center"/>
      <protection locked="0"/>
    </xf>
    <xf numFmtId="0" fontId="10" fillId="0" borderId="41" xfId="0" applyFont="1" applyBorder="1" applyAlignment="1" applyProtection="1">
      <alignment horizontal="left" vertical="center"/>
      <protection locked="0"/>
    </xf>
    <xf numFmtId="0" fontId="18" fillId="2" borderId="23" xfId="1" applyFont="1" applyFill="1" applyBorder="1" applyAlignment="1" applyProtection="1">
      <alignment horizontal="center" vertical="center" wrapText="1"/>
      <protection locked="0"/>
    </xf>
    <xf numFmtId="0" fontId="18" fillId="2" borderId="79" xfId="1" applyFont="1" applyFill="1" applyBorder="1" applyAlignment="1" applyProtection="1">
      <alignment horizontal="center" vertical="center" wrapText="1"/>
      <protection locked="0"/>
    </xf>
    <xf numFmtId="0" fontId="18" fillId="2" borderId="45" xfId="1" applyFont="1" applyFill="1" applyBorder="1" applyAlignment="1" applyProtection="1">
      <alignment horizontal="center" vertical="center" wrapText="1"/>
      <protection locked="0"/>
    </xf>
    <xf numFmtId="0" fontId="13" fillId="2" borderId="42" xfId="0" applyFont="1" applyFill="1" applyBorder="1" applyAlignment="1">
      <alignment horizontal="center" vertical="center" textRotation="90" wrapText="1"/>
    </xf>
    <xf numFmtId="0" fontId="13" fillId="2" borderId="87" xfId="0" applyFont="1" applyFill="1" applyBorder="1" applyAlignment="1">
      <alignment horizontal="center" vertical="center" textRotation="90" wrapText="1"/>
    </xf>
    <xf numFmtId="0" fontId="13" fillId="2" borderId="96" xfId="0" applyFont="1" applyFill="1" applyBorder="1" applyAlignment="1">
      <alignment horizontal="center" vertical="center" textRotation="90" wrapText="1"/>
    </xf>
    <xf numFmtId="0" fontId="13" fillId="2" borderId="40"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95"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0" fillId="2" borderId="84" xfId="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wrapText="1"/>
      <protection locked="0"/>
    </xf>
    <xf numFmtId="0" fontId="10" fillId="2" borderId="95" xfId="1" applyFont="1" applyFill="1" applyBorder="1" applyAlignment="1" applyProtection="1">
      <alignment vertical="center" wrapText="1"/>
      <protection locked="0"/>
    </xf>
    <xf numFmtId="0" fontId="10" fillId="2" borderId="74" xfId="1" applyFont="1" applyFill="1" applyBorder="1" applyAlignment="1" applyProtection="1">
      <alignment vertical="center" wrapText="1"/>
      <protection locked="0"/>
    </xf>
    <xf numFmtId="0" fontId="10" fillId="2" borderId="40" xfId="1" applyFont="1" applyFill="1" applyBorder="1" applyAlignment="1" applyProtection="1">
      <alignment horizontal="center" vertical="center" wrapText="1"/>
      <protection locked="0"/>
    </xf>
    <xf numFmtId="0" fontId="10" fillId="2" borderId="33" xfId="1" applyFont="1" applyFill="1" applyBorder="1" applyAlignment="1" applyProtection="1">
      <alignment horizontal="center" vertical="center" wrapText="1"/>
      <protection locked="0"/>
    </xf>
    <xf numFmtId="0" fontId="14" fillId="10" borderId="95" xfId="0" applyFont="1" applyFill="1" applyBorder="1" applyAlignment="1">
      <alignment vertical="center" wrapText="1"/>
    </xf>
    <xf numFmtId="0" fontId="14" fillId="10" borderId="81" xfId="0" applyFont="1" applyFill="1" applyBorder="1" applyAlignment="1">
      <alignment vertical="center" wrapText="1"/>
    </xf>
    <xf numFmtId="0" fontId="14" fillId="10" borderId="94" xfId="0" applyFont="1" applyFill="1" applyBorder="1" applyAlignment="1">
      <alignment vertical="center" wrapText="1"/>
    </xf>
    <xf numFmtId="0" fontId="14" fillId="10" borderId="40" xfId="0" applyFont="1" applyFill="1" applyBorder="1" applyAlignment="1">
      <alignment horizontal="left" vertical="center" wrapText="1"/>
    </xf>
    <xf numFmtId="0" fontId="14" fillId="10" borderId="61" xfId="0" applyFont="1" applyFill="1" applyBorder="1" applyAlignment="1">
      <alignment horizontal="left" vertical="center" wrapText="1"/>
    </xf>
    <xf numFmtId="0" fontId="14" fillId="10" borderId="8" xfId="0" applyFont="1" applyFill="1" applyBorder="1" applyAlignment="1">
      <alignment horizontal="left" vertical="center" wrapText="1"/>
    </xf>
    <xf numFmtId="0" fontId="14" fillId="10" borderId="93" xfId="0" applyFont="1" applyFill="1" applyBorder="1" applyAlignment="1">
      <alignment vertical="center" wrapText="1"/>
    </xf>
    <xf numFmtId="0" fontId="14" fillId="10" borderId="36" xfId="0" applyFont="1" applyFill="1" applyBorder="1" applyAlignment="1">
      <alignment horizontal="left" vertical="center"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3" xfId="0" applyFont="1" applyFill="1" applyBorder="1" applyAlignment="1">
      <alignment horizontal="center" vertical="center"/>
    </xf>
    <xf numFmtId="0" fontId="17" fillId="10" borderId="35" xfId="0" applyFont="1" applyFill="1" applyBorder="1" applyAlignment="1">
      <alignment horizontal="left" vertical="center" wrapText="1"/>
    </xf>
    <xf numFmtId="0" fontId="17" fillId="10" borderId="15" xfId="0" applyFont="1" applyFill="1" applyBorder="1" applyAlignment="1">
      <alignment horizontal="left" vertical="center" wrapText="1"/>
    </xf>
    <xf numFmtId="0" fontId="17" fillId="10" borderId="37" xfId="0" applyFont="1" applyFill="1" applyBorder="1" applyAlignment="1">
      <alignment horizontal="left" vertical="center" wrapText="1"/>
    </xf>
    <xf numFmtId="0" fontId="17" fillId="10" borderId="50"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17" fillId="10" borderId="62" xfId="0" applyFont="1" applyFill="1" applyBorder="1" applyAlignment="1">
      <alignment horizontal="left" vertical="center" wrapText="1"/>
    </xf>
    <xf numFmtId="0" fontId="17" fillId="11" borderId="23" xfId="0" applyFont="1" applyFill="1" applyBorder="1" applyAlignment="1">
      <alignment horizontal="left" vertical="center" wrapText="1"/>
    </xf>
    <xf numFmtId="0" fontId="17" fillId="11" borderId="79"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7" fillId="10" borderId="23" xfId="0" applyFont="1" applyFill="1" applyBorder="1" applyAlignment="1">
      <alignment horizontal="left" vertical="center" wrapText="1"/>
    </xf>
    <xf numFmtId="0" fontId="17" fillId="10" borderId="14" xfId="0" applyFont="1" applyFill="1" applyBorder="1" applyAlignment="1">
      <alignment horizontal="left" vertical="center" wrapText="1"/>
    </xf>
    <xf numFmtId="0" fontId="17" fillId="10" borderId="24" xfId="0" applyFont="1" applyFill="1" applyBorder="1" applyAlignment="1">
      <alignment horizontal="left" vertical="center" wrapText="1"/>
    </xf>
    <xf numFmtId="0" fontId="17" fillId="10" borderId="79" xfId="0" applyFont="1" applyFill="1" applyBorder="1" applyAlignment="1">
      <alignment horizontal="left" vertical="center" wrapText="1"/>
    </xf>
    <xf numFmtId="0" fontId="17" fillId="10" borderId="56" xfId="0" applyFont="1" applyFill="1" applyBorder="1" applyAlignment="1">
      <alignment horizontal="left" vertical="center" wrapText="1"/>
    </xf>
    <xf numFmtId="0" fontId="17" fillId="10" borderId="91"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28" xfId="0" applyFont="1" applyFill="1" applyBorder="1" applyAlignment="1">
      <alignment horizontal="left" vertical="center" wrapText="1"/>
    </xf>
    <xf numFmtId="0" fontId="17" fillId="11" borderId="29" xfId="0" applyFont="1" applyFill="1" applyBorder="1" applyAlignment="1">
      <alignment horizontal="left" vertical="center" wrapText="1"/>
    </xf>
    <xf numFmtId="0" fontId="17" fillId="11" borderId="85" xfId="0" applyFont="1" applyFill="1" applyBorder="1" applyAlignment="1">
      <alignment horizontal="left" vertical="center" wrapText="1"/>
    </xf>
    <xf numFmtId="0" fontId="17" fillId="11" borderId="28" xfId="0" applyFont="1" applyFill="1" applyBorder="1" applyAlignment="1">
      <alignment horizontal="left" vertical="center" wrapText="1"/>
    </xf>
    <xf numFmtId="0" fontId="12" fillId="2" borderId="55" xfId="0" applyFont="1" applyFill="1" applyBorder="1" applyAlignment="1">
      <alignment horizontal="center" vertical="center" textRotation="90" wrapText="1"/>
    </xf>
    <xf numFmtId="0" fontId="12" fillId="2" borderId="87" xfId="0" applyFont="1" applyFill="1" applyBorder="1" applyAlignment="1">
      <alignment horizontal="center" vertical="center" textRotation="90" wrapText="1"/>
    </xf>
    <xf numFmtId="0" fontId="12" fillId="2" borderId="60" xfId="0" applyFont="1" applyFill="1" applyBorder="1" applyAlignment="1">
      <alignment horizontal="center" vertical="center" textRotation="90" wrapText="1"/>
    </xf>
    <xf numFmtId="0" fontId="17" fillId="10" borderId="93" xfId="0" applyFont="1" applyFill="1" applyBorder="1" applyAlignment="1">
      <alignment horizontal="left" vertical="center" wrapText="1"/>
    </xf>
    <xf numFmtId="0" fontId="17" fillId="10" borderId="58" xfId="0" applyFont="1" applyFill="1" applyBorder="1" applyAlignment="1">
      <alignment horizontal="left" vertical="center" wrapText="1"/>
    </xf>
    <xf numFmtId="0" fontId="17" fillId="10" borderId="80" xfId="0" applyFont="1" applyFill="1" applyBorder="1" applyAlignment="1">
      <alignment horizontal="left" vertical="center" wrapText="1"/>
    </xf>
    <xf numFmtId="0" fontId="17" fillId="10" borderId="39" xfId="0" applyFont="1" applyFill="1" applyBorder="1" applyAlignment="1">
      <alignment horizontal="left" vertical="center" wrapText="1"/>
    </xf>
    <xf numFmtId="0" fontId="17" fillId="10" borderId="41" xfId="0" applyFont="1" applyFill="1" applyBorder="1" applyAlignment="1">
      <alignment horizontal="left" vertical="center" wrapText="1"/>
    </xf>
    <xf numFmtId="0" fontId="17" fillId="10" borderId="43" xfId="0" applyFont="1" applyFill="1" applyBorder="1" applyAlignment="1">
      <alignment horizontal="left" vertical="center" wrapText="1"/>
    </xf>
    <xf numFmtId="0" fontId="17" fillId="10" borderId="85" xfId="0" applyFont="1" applyFill="1" applyBorder="1" applyAlignment="1">
      <alignment horizontal="left" vertical="center" wrapText="1"/>
    </xf>
    <xf numFmtId="0" fontId="13" fillId="0" borderId="0" xfId="0" applyFont="1" applyAlignment="1">
      <alignment horizontal="left" vertical="center" wrapText="1"/>
    </xf>
    <xf numFmtId="0" fontId="14" fillId="6" borderId="0" xfId="0" applyFont="1" applyFill="1" applyAlignment="1">
      <alignment horizontal="left" vertical="center" wrapText="1"/>
    </xf>
    <xf numFmtId="0" fontId="10" fillId="6" borderId="0" xfId="0" applyFont="1" applyFill="1" applyAlignment="1">
      <alignment horizontal="left"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2" xfId="0" applyFont="1" applyFill="1" applyBorder="1" applyAlignment="1">
      <alignment horizontal="left" vertical="center" wrapText="1" indent="1"/>
    </xf>
    <xf numFmtId="0" fontId="14" fillId="2" borderId="36" xfId="0" applyFont="1" applyFill="1" applyBorder="1" applyAlignment="1">
      <alignment horizontal="left" vertical="center" wrapText="1" inden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4" xfId="0" applyFont="1" applyFill="1" applyBorder="1" applyAlignment="1">
      <alignment horizontal="left" vertical="center" wrapText="1" indent="1"/>
    </xf>
    <xf numFmtId="0" fontId="14" fillId="2" borderId="32" xfId="0" applyFont="1" applyFill="1" applyBorder="1" applyAlignment="1">
      <alignment horizontal="center" vertical="center" wrapText="1"/>
    </xf>
    <xf numFmtId="0" fontId="14" fillId="2" borderId="37" xfId="0" applyFont="1" applyFill="1" applyBorder="1" applyAlignment="1">
      <alignment horizontal="center" vertical="center" wrapText="1"/>
    </xf>
    <xf numFmtId="49" fontId="14" fillId="9" borderId="0" xfId="29" applyNumberFormat="1" applyFont="1" applyFill="1" applyBorder="1" applyAlignment="1">
      <alignment horizontal="center" vertical="center" wrapText="1"/>
    </xf>
    <xf numFmtId="0" fontId="17" fillId="7" borderId="13" xfId="15" applyFont="1" applyFill="1" applyBorder="1" applyAlignment="1">
      <alignment horizontal="center" vertical="center" wrapText="1"/>
    </xf>
    <xf numFmtId="0" fontId="17" fillId="7" borderId="25" xfId="15" applyFont="1" applyFill="1" applyBorder="1" applyAlignment="1">
      <alignment horizontal="center" vertical="center" wrapText="1"/>
    </xf>
    <xf numFmtId="49" fontId="10" fillId="9" borderId="0" xfId="29" applyNumberFormat="1" applyFont="1" applyFill="1" applyBorder="1" applyAlignment="1">
      <alignment horizontal="center" vertical="center"/>
    </xf>
    <xf numFmtId="49" fontId="24" fillId="9" borderId="0" xfId="29" applyNumberFormat="1" applyFont="1" applyFill="1" applyBorder="1" applyAlignment="1">
      <alignment horizontal="center" vertical="center"/>
    </xf>
    <xf numFmtId="0" fontId="14" fillId="2" borderId="1" xfId="15" applyFont="1" applyFill="1" applyBorder="1" applyAlignment="1">
      <alignment horizontal="center" vertical="center" wrapText="1"/>
    </xf>
    <xf numFmtId="0" fontId="14" fillId="2" borderId="4" xfId="15" applyFont="1" applyFill="1" applyBorder="1" applyAlignment="1">
      <alignment horizontal="center" vertical="center" wrapText="1"/>
    </xf>
    <xf numFmtId="0" fontId="14" fillId="2" borderId="2" xfId="15" applyFont="1" applyFill="1" applyBorder="1" applyAlignment="1">
      <alignment horizontal="center" vertical="center" wrapText="1"/>
    </xf>
    <xf numFmtId="0" fontId="14" fillId="2" borderId="5" xfId="15" applyFont="1" applyFill="1" applyBorder="1" applyAlignment="1">
      <alignment horizontal="center" vertical="center" wrapText="1"/>
    </xf>
    <xf numFmtId="0" fontId="14" fillId="2" borderId="3"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40" xfId="15" applyFont="1" applyFill="1" applyBorder="1" applyAlignment="1">
      <alignment horizontal="center" vertical="center" wrapText="1"/>
    </xf>
    <xf numFmtId="0" fontId="14" fillId="2" borderId="33" xfId="15" applyFont="1" applyFill="1" applyBorder="1" applyAlignment="1">
      <alignment horizontal="center" vertical="center" wrapText="1"/>
    </xf>
    <xf numFmtId="14" fontId="11" fillId="10" borderId="36" xfId="0" applyNumberFormat="1" applyFont="1" applyFill="1" applyBorder="1" applyAlignment="1">
      <alignment horizontal="center" vertical="center" wrapText="1"/>
    </xf>
    <xf numFmtId="14" fontId="11" fillId="10" borderId="8" xfId="0" applyNumberFormat="1" applyFont="1" applyFill="1" applyBorder="1" applyAlignment="1">
      <alignment horizontal="center" vertical="center" wrapText="1"/>
    </xf>
    <xf numFmtId="0" fontId="11" fillId="10" borderId="58" xfId="0" applyFont="1" applyFill="1" applyBorder="1" applyAlignment="1">
      <alignment horizontal="left" vertical="center" wrapText="1"/>
    </xf>
    <xf numFmtId="0" fontId="11" fillId="10" borderId="50" xfId="0" applyFont="1" applyFill="1" applyBorder="1" applyAlignment="1">
      <alignment horizontal="left" vertical="center" wrapText="1"/>
    </xf>
    <xf numFmtId="0" fontId="11" fillId="10" borderId="89" xfId="0" applyFont="1" applyFill="1" applyBorder="1" applyAlignment="1">
      <alignment horizontal="left" vertical="center" wrapText="1"/>
    </xf>
    <xf numFmtId="0" fontId="11" fillId="10" borderId="62" xfId="0" applyFont="1" applyFill="1" applyBorder="1" applyAlignment="1">
      <alignment horizontal="left" vertical="center" wrapText="1"/>
    </xf>
    <xf numFmtId="49" fontId="10" fillId="9" borderId="0" xfId="29" applyNumberFormat="1" applyFont="1" applyFill="1" applyBorder="1" applyAlignment="1">
      <alignment horizontal="left" vertical="center"/>
    </xf>
    <xf numFmtId="49" fontId="24" fillId="9" borderId="0" xfId="29" applyNumberFormat="1" applyFont="1" applyFill="1" applyBorder="1" applyAlignment="1">
      <alignment horizontal="left" vertical="center"/>
    </xf>
    <xf numFmtId="49" fontId="14" fillId="9" borderId="0" xfId="29" applyNumberFormat="1" applyFont="1" applyFill="1" applyBorder="1" applyAlignment="1">
      <alignment horizontal="left" vertical="center" wrapText="1"/>
    </xf>
    <xf numFmtId="14" fontId="11" fillId="10" borderId="24" xfId="0" applyNumberFormat="1" applyFont="1" applyFill="1" applyBorder="1" applyAlignment="1">
      <alignment horizontal="left" vertical="center" wrapText="1"/>
    </xf>
    <xf numFmtId="14" fontId="11" fillId="10" borderId="14" xfId="0" applyNumberFormat="1" applyFont="1" applyFill="1" applyBorder="1" applyAlignment="1">
      <alignment horizontal="left" vertical="center" wrapText="1"/>
    </xf>
    <xf numFmtId="14" fontId="13" fillId="2" borderId="22" xfId="0" applyNumberFormat="1" applyFont="1" applyFill="1" applyBorder="1" applyAlignment="1">
      <alignment horizontal="center" vertical="center" wrapText="1"/>
    </xf>
    <xf numFmtId="14" fontId="13" fillId="2" borderId="38" xfId="0" applyNumberFormat="1" applyFont="1" applyFill="1" applyBorder="1" applyAlignment="1">
      <alignment horizontal="center" vertical="center" wrapText="1"/>
    </xf>
    <xf numFmtId="14" fontId="11" fillId="10" borderId="89" xfId="0" applyNumberFormat="1" applyFont="1" applyFill="1" applyBorder="1" applyAlignment="1">
      <alignment horizontal="left" vertical="center" wrapText="1"/>
    </xf>
    <xf numFmtId="14" fontId="11" fillId="10" borderId="62" xfId="0" applyNumberFormat="1" applyFont="1" applyFill="1" applyBorder="1" applyAlignment="1">
      <alignment horizontal="left" vertical="center" wrapText="1"/>
    </xf>
    <xf numFmtId="0" fontId="11" fillId="10" borderId="24"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10" borderId="90" xfId="0" applyFont="1" applyFill="1" applyBorder="1" applyAlignment="1">
      <alignment horizontal="left" vertical="center" wrapText="1"/>
    </xf>
    <xf numFmtId="0" fontId="11" fillId="10" borderId="28" xfId="0" applyFont="1" applyFill="1" applyBorder="1" applyAlignment="1">
      <alignment horizontal="left" vertical="center" wrapText="1"/>
    </xf>
    <xf numFmtId="0" fontId="11" fillId="10" borderId="88" xfId="0" applyFont="1" applyFill="1" applyBorder="1" applyAlignment="1">
      <alignment horizontal="left" vertical="center" wrapText="1"/>
    </xf>
    <xf numFmtId="0" fontId="11" fillId="10" borderId="11" xfId="0" applyFont="1" applyFill="1" applyBorder="1" applyAlignment="1">
      <alignment horizontal="justify" vertical="center" wrapText="1"/>
    </xf>
    <xf numFmtId="0" fontId="11" fillId="0" borderId="0" xfId="4" applyFont="1" applyAlignment="1" applyProtection="1">
      <alignment horizontal="left" vertical="center" wrapText="1"/>
      <protection locked="0"/>
    </xf>
    <xf numFmtId="0" fontId="11" fillId="6" borderId="7" xfId="0" applyFont="1" applyFill="1" applyBorder="1" applyAlignment="1" applyProtection="1">
      <alignment horizontal="left" vertical="center"/>
      <protection locked="0"/>
    </xf>
    <xf numFmtId="0" fontId="11" fillId="0" borderId="0" xfId="0" applyFont="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2" fillId="2" borderId="7"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11" fillId="0" borderId="7" xfId="0" applyFont="1" applyBorder="1" applyAlignment="1">
      <alignment horizontal="left" vertical="top" wrapText="1"/>
    </xf>
    <xf numFmtId="0" fontId="11" fillId="0" borderId="7" xfId="0" applyFont="1" applyBorder="1" applyAlignment="1">
      <alignment horizontal="left" vertical="top"/>
    </xf>
    <xf numFmtId="0" fontId="13" fillId="2" borderId="36" xfId="0" applyFont="1" applyFill="1" applyBorder="1" applyAlignment="1">
      <alignment horizontal="center" vertical="center"/>
    </xf>
    <xf numFmtId="0" fontId="11" fillId="0" borderId="23" xfId="0" applyFont="1" applyBorder="1" applyAlignment="1">
      <alignment horizontal="left" vertical="top" wrapText="1"/>
    </xf>
    <xf numFmtId="0" fontId="11" fillId="0" borderId="79" xfId="0" applyFont="1" applyBorder="1" applyAlignment="1">
      <alignment horizontal="left" vertical="top" wrapText="1"/>
    </xf>
    <xf numFmtId="0" fontId="11" fillId="0" borderId="14" xfId="0" applyFont="1" applyBorder="1" applyAlignment="1">
      <alignment horizontal="left" vertical="top" wrapText="1"/>
    </xf>
    <xf numFmtId="0" fontId="11" fillId="0" borderId="23" xfId="0" applyFont="1" applyBorder="1" applyAlignment="1">
      <alignment horizontal="left" vertical="center"/>
    </xf>
    <xf numFmtId="0" fontId="11" fillId="0" borderId="79" xfId="0" applyFont="1" applyBorder="1" applyAlignment="1">
      <alignment horizontal="left" vertical="center"/>
    </xf>
    <xf numFmtId="0" fontId="11" fillId="0" borderId="14" xfId="0" applyFont="1" applyBorder="1" applyAlignment="1">
      <alignment horizontal="left" vertical="center"/>
    </xf>
    <xf numFmtId="0" fontId="11" fillId="0" borderId="7" xfId="0" applyFont="1" applyBorder="1" applyAlignment="1">
      <alignment horizontal="left" vertical="center"/>
    </xf>
    <xf numFmtId="0" fontId="11" fillId="0" borderId="23" xfId="0" applyFont="1" applyBorder="1" applyAlignment="1">
      <alignment horizontal="left" vertical="center" wrapText="1"/>
    </xf>
    <xf numFmtId="0" fontId="11" fillId="0" borderId="79" xfId="0" applyFont="1" applyBorder="1" applyAlignment="1">
      <alignment horizontal="left" vertical="center" wrapText="1"/>
    </xf>
    <xf numFmtId="0" fontId="11" fillId="0" borderId="14" xfId="0" applyFont="1" applyBorder="1" applyAlignment="1">
      <alignment horizontal="left" vertical="center" wrapText="1"/>
    </xf>
    <xf numFmtId="0" fontId="11" fillId="0" borderId="75" xfId="0" applyFont="1" applyBorder="1" applyAlignment="1">
      <alignment horizontal="left" vertical="top" wrapText="1"/>
    </xf>
    <xf numFmtId="0" fontId="11" fillId="0" borderId="75" xfId="0" applyFont="1" applyBorder="1" applyAlignment="1">
      <alignment horizontal="left" vertical="top"/>
    </xf>
    <xf numFmtId="0" fontId="10" fillId="13" borderId="11" xfId="0" applyFont="1" applyFill="1" applyBorder="1" applyAlignment="1">
      <alignment horizontal="left" vertical="center"/>
    </xf>
    <xf numFmtId="0" fontId="10" fillId="13" borderId="14" xfId="0" applyFont="1" applyFill="1" applyBorder="1" applyAlignment="1">
      <alignment horizontal="center" vertical="center"/>
    </xf>
    <xf numFmtId="0" fontId="10" fillId="13" borderId="62" xfId="0" applyFont="1" applyFill="1" applyBorder="1" applyAlignment="1">
      <alignment horizontal="center" vertical="center"/>
    </xf>
  </cellXfs>
  <cellStyles count="48">
    <cellStyle name="Hipervínculo" xfId="7" builtinId="8"/>
    <cellStyle name="Hipervínculo 2" xfId="8" xr:uid="{00000000-0005-0000-0000-000001000000}"/>
    <cellStyle name="Hipervínculo 3" xfId="30" xr:uid="{00000000-0005-0000-0000-000002000000}"/>
    <cellStyle name="Hipervínculo 4" xfId="38" xr:uid="{00000000-0005-0000-0000-000003000000}"/>
    <cellStyle name="Hyperlink" xfId="46" xr:uid="{00000000-000B-0000-0000-000008000000}"/>
    <cellStyle name="Millares [0]" xfId="45" builtinId="6"/>
    <cellStyle name="Millares 2" xfId="5" xr:uid="{00000000-0005-0000-0000-000004000000}"/>
    <cellStyle name="Millares 2 2" xfId="39" xr:uid="{6C4EDDF9-5EFA-4267-8BCA-D73D0979E767}"/>
    <cellStyle name="Millares 3" xfId="41" xr:uid="{93F0B095-6A93-4932-96F4-DDAC57A9302A}"/>
    <cellStyle name="Moneda" xfId="6" builtinId="4"/>
    <cellStyle name="Moneda [0]" xfId="44" builtinId="7"/>
    <cellStyle name="Moneda [0] 2" xfId="42" xr:uid="{C49E51AF-CA8D-42D1-9C07-E2E22276DAC1}"/>
    <cellStyle name="Moneda 2" xfId="31" xr:uid="{00000000-0005-0000-0000-000006000000}"/>
    <cellStyle name="Normal" xfId="0" builtinId="0"/>
    <cellStyle name="Normal 10" xfId="9" xr:uid="{00000000-0005-0000-0000-000008000000}"/>
    <cellStyle name="Normal 10 2" xfId="10" xr:uid="{00000000-0005-0000-0000-000009000000}"/>
    <cellStyle name="Normal 10 3" xfId="34" xr:uid="{00000000-0005-0000-0000-00000A000000}"/>
    <cellStyle name="Normal 11" xfId="3" xr:uid="{00000000-0005-0000-0000-00000B000000}"/>
    <cellStyle name="Normal 11 2" xfId="11" xr:uid="{00000000-0005-0000-0000-00000C000000}"/>
    <cellStyle name="Normal 12" xfId="12" xr:uid="{00000000-0005-0000-0000-00000D000000}"/>
    <cellStyle name="Normal 12 2" xfId="13" xr:uid="{00000000-0005-0000-0000-00000E000000}"/>
    <cellStyle name="Normal 13" xfId="14" xr:uid="{00000000-0005-0000-0000-00000F000000}"/>
    <cellStyle name="Normal 14" xfId="35" xr:uid="{00000000-0005-0000-0000-000010000000}"/>
    <cellStyle name="Normal 15" xfId="37" xr:uid="{00000000-0005-0000-0000-000011000000}"/>
    <cellStyle name="Normal 15 2" xfId="40" xr:uid="{7A373EF9-F179-443E-B472-128CF231B1E2}"/>
    <cellStyle name="Normal 2" xfId="1" xr:uid="{00000000-0005-0000-0000-000012000000}"/>
    <cellStyle name="Normal 2 2" xfId="15" xr:uid="{00000000-0005-0000-0000-000013000000}"/>
    <cellStyle name="Normal 2 2 2" xfId="36" xr:uid="{00000000-0005-0000-0000-000014000000}"/>
    <cellStyle name="Normal 3" xfId="2" xr:uid="{00000000-0005-0000-0000-000015000000}"/>
    <cellStyle name="Normal 3 2" xfId="29" xr:uid="{00000000-0005-0000-0000-000016000000}"/>
    <cellStyle name="Normal 4" xfId="4" xr:uid="{00000000-0005-0000-0000-000017000000}"/>
    <cellStyle name="Normal 4 2" xfId="16" xr:uid="{00000000-0005-0000-0000-000018000000}"/>
    <cellStyle name="Normal 4 2 2" xfId="33" xr:uid="{00000000-0005-0000-0000-000019000000}"/>
    <cellStyle name="Normal 4 3" xfId="32" xr:uid="{00000000-0005-0000-0000-00001A000000}"/>
    <cellStyle name="Normal 5" xfId="17" xr:uid="{00000000-0005-0000-0000-00001B000000}"/>
    <cellStyle name="Normal 5 2" xfId="18" xr:uid="{00000000-0005-0000-0000-00001C000000}"/>
    <cellStyle name="Normal 6" xfId="19" xr:uid="{00000000-0005-0000-0000-00001D000000}"/>
    <cellStyle name="Normal 6 2" xfId="20" xr:uid="{00000000-0005-0000-0000-00001E000000}"/>
    <cellStyle name="Normal 7" xfId="21" xr:uid="{00000000-0005-0000-0000-00001F000000}"/>
    <cellStyle name="Normal 7 2" xfId="22" xr:uid="{00000000-0005-0000-0000-000020000000}"/>
    <cellStyle name="Normal 8" xfId="23" xr:uid="{00000000-0005-0000-0000-000021000000}"/>
    <cellStyle name="Normal 8 2" xfId="24" xr:uid="{00000000-0005-0000-0000-000022000000}"/>
    <cellStyle name="Normal 9" xfId="25" xr:uid="{00000000-0005-0000-0000-000023000000}"/>
    <cellStyle name="Normal 9 2" xfId="26" xr:uid="{00000000-0005-0000-0000-000024000000}"/>
    <cellStyle name="Porcentaje" xfId="47" builtinId="5"/>
    <cellStyle name="Porcentaje 2" xfId="43" xr:uid="{0B378CE7-56A5-4E1E-9F2A-06FA0AF924DB}"/>
    <cellStyle name="Porcentual 2" xfId="27" xr:uid="{00000000-0005-0000-0000-000025000000}"/>
    <cellStyle name="Porcentual 2 2" xfId="28"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POIC2017\Users\cote\AppData\Local\Temp\Volumes\2t%20respaldo\Documents\proyecto%20orquesta%20marga%20marga\2016\Formulario%20Orquestas%20Profesionales%20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onvenios2020\Users\cote\AppData\Local\Temp\Volumes\2t%20respaldo\Documents\proyecto%20orquesta%20marga%20marga\2016\Formulario%20Orquestas%20Profesionales%2020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ndacionteatroamil-my.sharepoint.com/Users/cote/AppData/Local/Temp/Volumes/2t%20respaldo/Documents/proyecto%20orquesta%20marga%20marga/2016/Formulario%20Orquestas%20Profesionales%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cote/AppData/Local/Temp/Volumes/2t%20respaldo/Documents/proyecto%20orquesta%20marga%20marga/2016/Formulario%20Orquestas%20Profesionales%2020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ndacionteatroamil-my.sharepoint.com/Convenios2020/GAM/INFORMES/FORMATO%20GAM%2004.05.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undacionteatroamil-my.sharepoint.com/Convenios2020/Users/marcia.ramirez/AppData/Local/Microsoft/Windows/Temporary%20Internet%20Files/Content.Outlook/JW7J9HVR/FORMATO%20FACH%2003.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ción de la entidad"/>
      <sheetName val="Orquesta"/>
      <sheetName val="Comité Técnico"/>
      <sheetName val="Administración"/>
      <sheetName val="Programación"/>
      <sheetName val="Act. de Extensión"/>
      <sheetName val="Presupuesto"/>
      <sheetName val="Listas"/>
      <sheetName val="Punto de dat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DEFINICIONES"/>
      <sheetName val="1. IDENTIFICACIÓN"/>
      <sheetName val="2. PRESUPUESTO"/>
      <sheetName val="3. RRHH"/>
      <sheetName val="4. COMPROMISOS"/>
      <sheetName val="5. ACTIVIDADES"/>
      <sheetName val="6. ESTABLECIMIENTOS"/>
      <sheetName val="7. BIBLIOGAM"/>
      <sheetName val="8. INDICADORE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TRUCCIONES-DEFINICIONES"/>
      <sheetName val="1. IDENTIFICACIÓN"/>
      <sheetName val="2. COMPROMISOS"/>
      <sheetName val="3. ACTIVIDADES"/>
      <sheetName val="4. BENEFICIARIOS ARTESANOS"/>
      <sheetName val="5. PRESUPUESTO"/>
      <sheetName val="6. RRH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atroamil.c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g/personal/storage_fundacionteatroamil_cl/EoYClXS2MadPowjXauLvq-IBzXslfvR5HQkE0cCHfCnU0A?e=PV2ACP" TargetMode="External"/><Relationship Id="rId1" Type="http://schemas.openxmlformats.org/officeDocument/2006/relationships/hyperlink" Target="../../../../../../../../../../:f:/g/personal/storage_fundacionteatroamil_cl/EnrYKYhyA0NLqCVd_SRlSXcBvBYA02RZtoF0Ixj1um6gQg?e=5FFkuK"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teatroamil.cl/static/2024/docs/aportes/3-publicacion-Otros-Aportes-mes-de-marzo.pdf" TargetMode="External"/><Relationship Id="rId3" Type="http://schemas.openxmlformats.org/officeDocument/2006/relationships/hyperlink" Target="https://teatroamil.cl/static/2024/docs/otros/Nomina-Directorio.pdf" TargetMode="External"/><Relationship Id="rId7" Type="http://schemas.openxmlformats.org/officeDocument/2006/relationships/hyperlink" Target="https://teatroamil.cl/static/2024/docs/aportes/Otros-Aportes-mes-de-febrero-2024.pdf" TargetMode="External"/><Relationship Id="rId2" Type="http://schemas.openxmlformats.org/officeDocument/2006/relationships/hyperlink" Target="https://teatroamil.cl/static/2024/docs/convenios/REX-277-DE-2024.pdf" TargetMode="External"/><Relationship Id="rId1" Type="http://schemas.openxmlformats.org/officeDocument/2006/relationships/hyperlink" Target="https://teatroamil.cl/static/2024/docs/aportes/Aportes-Enero-2024.pdf" TargetMode="External"/><Relationship Id="rId6" Type="http://schemas.openxmlformats.org/officeDocument/2006/relationships/hyperlink" Target="https://teatroamil.cl/static/2024/docs/otros/Declaracion-Jurada-Equipo-a-Marzo_2024.pdf" TargetMode="External"/><Relationship Id="rId5" Type="http://schemas.openxmlformats.org/officeDocument/2006/relationships/hyperlink" Target="https://teatroamil.cl/static/2022/documentos/procedimientos/POLITICA_DE_CONTRATACIONES_2023.pdf" TargetMode="External"/><Relationship Id="rId10" Type="http://schemas.openxmlformats.org/officeDocument/2006/relationships/printerSettings" Target="../printerSettings/printerSettings8.bin"/><Relationship Id="rId4" Type="http://schemas.openxmlformats.org/officeDocument/2006/relationships/hyperlink" Target="https://teatroamil.cl/static/2024/docs/otros/Nomina-de-personal.pdf" TargetMode="External"/><Relationship Id="rId9" Type="http://schemas.openxmlformats.org/officeDocument/2006/relationships/hyperlink" Target="https://teatroamil.cl/static/2024/docs/estructura/ORGANIGRAMA_MAYO202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9C030-B99C-4EFF-901B-B41F5A23426D}">
  <dimension ref="B1:E19"/>
  <sheetViews>
    <sheetView showGridLines="0" zoomScaleNormal="100" workbookViewId="0">
      <selection activeCell="H4" sqref="H4"/>
    </sheetView>
  </sheetViews>
  <sheetFormatPr baseColWidth="10" defaultColWidth="11.42578125" defaultRowHeight="11.25" x14ac:dyDescent="0.15"/>
  <cols>
    <col min="1" max="1" width="5.42578125" style="1" customWidth="1"/>
    <col min="2" max="2" width="34.28515625" style="1" customWidth="1"/>
    <col min="3" max="5" width="44" style="1" customWidth="1"/>
    <col min="6" max="16384" width="11.42578125" style="1"/>
  </cols>
  <sheetData>
    <row r="1" spans="2:5" ht="25.5" customHeight="1" x14ac:dyDescent="0.15">
      <c r="B1" s="402" t="s">
        <v>0</v>
      </c>
      <c r="C1" s="402"/>
      <c r="D1" s="402"/>
      <c r="E1" s="402"/>
    </row>
    <row r="2" spans="2:5" ht="28.5" customHeight="1" thickBot="1" x14ac:dyDescent="0.2">
      <c r="B2" s="8" t="s">
        <v>1</v>
      </c>
    </row>
    <row r="3" spans="2:5" ht="29.25" customHeight="1" x14ac:dyDescent="0.15">
      <c r="B3" s="2" t="s">
        <v>2</v>
      </c>
      <c r="C3" s="403" t="s">
        <v>3</v>
      </c>
      <c r="D3" s="403"/>
      <c r="E3" s="404"/>
    </row>
    <row r="4" spans="2:5" ht="29.25" customHeight="1" x14ac:dyDescent="0.15">
      <c r="B4" s="3" t="s">
        <v>4</v>
      </c>
      <c r="C4" s="405" t="s">
        <v>5</v>
      </c>
      <c r="D4" s="405"/>
      <c r="E4" s="406"/>
    </row>
    <row r="5" spans="2:5" ht="29.25" customHeight="1" x14ac:dyDescent="0.15">
      <c r="B5" s="3" t="s">
        <v>6</v>
      </c>
      <c r="C5" s="405" t="s">
        <v>7</v>
      </c>
      <c r="D5" s="405"/>
      <c r="E5" s="406"/>
    </row>
    <row r="6" spans="2:5" ht="29.25" customHeight="1" x14ac:dyDescent="0.15">
      <c r="B6" s="3" t="s">
        <v>8</v>
      </c>
      <c r="C6" s="405" t="s">
        <v>9</v>
      </c>
      <c r="D6" s="405"/>
      <c r="E6" s="406"/>
    </row>
    <row r="7" spans="2:5" ht="29.25" customHeight="1" x14ac:dyDescent="0.15">
      <c r="B7" s="3" t="s">
        <v>10</v>
      </c>
      <c r="C7" s="405" t="s">
        <v>11</v>
      </c>
      <c r="D7" s="405"/>
      <c r="E7" s="406"/>
    </row>
    <row r="8" spans="2:5" ht="29.25" customHeight="1" x14ac:dyDescent="0.15">
      <c r="B8" s="3" t="s">
        <v>12</v>
      </c>
      <c r="C8" s="405" t="s">
        <v>13</v>
      </c>
      <c r="D8" s="405"/>
      <c r="E8" s="406"/>
    </row>
    <row r="9" spans="2:5" ht="29.25" customHeight="1" x14ac:dyDescent="0.15">
      <c r="B9" s="3" t="s">
        <v>14</v>
      </c>
      <c r="C9" s="405" t="s">
        <v>15</v>
      </c>
      <c r="D9" s="405"/>
      <c r="E9" s="406"/>
    </row>
    <row r="10" spans="2:5" ht="29.25" customHeight="1" x14ac:dyDescent="0.15">
      <c r="B10" s="3" t="s">
        <v>16</v>
      </c>
      <c r="C10" s="410" t="s">
        <v>17</v>
      </c>
      <c r="D10" s="405"/>
      <c r="E10" s="406"/>
    </row>
    <row r="11" spans="2:5" ht="29.25" customHeight="1" thickBot="1" x14ac:dyDescent="0.2">
      <c r="B11" s="4" t="s">
        <v>18</v>
      </c>
      <c r="C11" s="407" t="s">
        <v>19</v>
      </c>
      <c r="D11" s="408"/>
      <c r="E11" s="409"/>
    </row>
    <row r="15" spans="2:5" x14ac:dyDescent="0.15">
      <c r="B15" s="5" t="s">
        <v>2</v>
      </c>
      <c r="C15" s="6"/>
      <c r="D15" s="6"/>
      <c r="E15" s="6"/>
    </row>
    <row r="16" spans="2:5" x14ac:dyDescent="0.15">
      <c r="B16" s="7" t="s">
        <v>3</v>
      </c>
      <c r="C16" s="8"/>
      <c r="D16" s="8"/>
      <c r="E16" s="8"/>
    </row>
    <row r="17" spans="2:5" ht="22.5" x14ac:dyDescent="0.15">
      <c r="B17" s="7" t="s">
        <v>20</v>
      </c>
      <c r="C17" s="8"/>
      <c r="D17" s="8"/>
      <c r="E17" s="8"/>
    </row>
    <row r="18" spans="2:5" ht="33.75" x14ac:dyDescent="0.15">
      <c r="B18" s="7" t="s">
        <v>21</v>
      </c>
    </row>
    <row r="19" spans="2:5" x14ac:dyDescent="0.15">
      <c r="B19" s="7"/>
    </row>
  </sheetData>
  <mergeCells count="10">
    <mergeCell ref="B1:E1"/>
    <mergeCell ref="C3:E3"/>
    <mergeCell ref="C4:E4"/>
    <mergeCell ref="C5:E5"/>
    <mergeCell ref="C11:E11"/>
    <mergeCell ref="C6:E6"/>
    <mergeCell ref="C7:E7"/>
    <mergeCell ref="C8:E8"/>
    <mergeCell ref="C9:E9"/>
    <mergeCell ref="C10:E10"/>
  </mergeCells>
  <dataValidations count="1">
    <dataValidation type="list" allowBlank="1" showInputMessage="1" showErrorMessage="1" sqref="C3" xr:uid="{F63DA12C-AA74-471D-8886-6D544D534DA8}">
      <formula1>$B$16:$B$19</formula1>
    </dataValidation>
  </dataValidations>
  <hyperlinks>
    <hyperlink ref="C11" r:id="rId1" xr:uid="{E5C59862-879B-4D03-9710-AB9703E1DDC5}"/>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1EC1-1E0D-402D-AE97-C75B9058A36A}">
  <dimension ref="B1:N31"/>
  <sheetViews>
    <sheetView showGridLines="0" topLeftCell="G1" zoomScale="90" zoomScaleNormal="90" workbookViewId="0">
      <selection activeCell="I7" sqref="I7"/>
    </sheetView>
  </sheetViews>
  <sheetFormatPr baseColWidth="10" defaultColWidth="10.7109375" defaultRowHeight="11.25" x14ac:dyDescent="0.15"/>
  <cols>
    <col min="1" max="1" width="3.28515625" style="1" customWidth="1"/>
    <col min="2" max="6" width="10.7109375" style="1"/>
    <col min="7" max="7" width="117.28515625" style="1" customWidth="1"/>
    <col min="8" max="10" width="10.7109375" style="1"/>
    <col min="11" max="11" width="36.85546875" style="1" customWidth="1"/>
    <col min="12" max="12" width="10.7109375" style="1"/>
    <col min="13" max="13" width="16.7109375" style="1" customWidth="1"/>
    <col min="14" max="14" width="24.28515625" style="1" customWidth="1"/>
    <col min="15" max="16384" width="10.7109375" style="1"/>
  </cols>
  <sheetData>
    <row r="1" spans="2:14" x14ac:dyDescent="0.15">
      <c r="B1" s="126" t="s">
        <v>1039</v>
      </c>
    </row>
    <row r="2" spans="2:14" ht="21.6" customHeight="1" x14ac:dyDescent="0.15">
      <c r="B2" s="108" t="s">
        <v>1001</v>
      </c>
      <c r="C2" s="108"/>
      <c r="D2" s="108"/>
      <c r="E2" s="108"/>
      <c r="F2" s="108"/>
      <c r="G2" s="108"/>
      <c r="H2" s="127"/>
      <c r="I2" s="127"/>
      <c r="J2" s="127"/>
      <c r="K2" s="127"/>
      <c r="L2" s="127"/>
      <c r="M2" s="127"/>
      <c r="N2" s="127"/>
    </row>
    <row r="3" spans="2:14" ht="12" customHeight="1" x14ac:dyDescent="0.15"/>
    <row r="4" spans="2:14" x14ac:dyDescent="0.15">
      <c r="B4" s="1" t="s">
        <v>1040</v>
      </c>
      <c r="I4" s="1" t="s">
        <v>1041</v>
      </c>
    </row>
    <row r="5" spans="2:14" ht="29.45" customHeight="1" x14ac:dyDescent="0.15">
      <c r="B5" s="579" t="s">
        <v>1042</v>
      </c>
      <c r="C5" s="579"/>
      <c r="D5" s="579"/>
      <c r="E5" s="579"/>
      <c r="F5" s="579"/>
      <c r="G5" s="579"/>
      <c r="I5" s="579" t="s">
        <v>1043</v>
      </c>
      <c r="J5" s="579"/>
      <c r="K5" s="579"/>
      <c r="L5" s="579"/>
      <c r="M5" s="579"/>
      <c r="N5" s="579"/>
    </row>
    <row r="6" spans="2:14" ht="46.5" customHeight="1" x14ac:dyDescent="0.15">
      <c r="B6" s="580" t="s">
        <v>1044</v>
      </c>
      <c r="C6" s="580"/>
      <c r="D6" s="580"/>
      <c r="E6" s="580"/>
      <c r="F6" s="580"/>
      <c r="G6" s="580"/>
      <c r="I6" s="580" t="s">
        <v>1045</v>
      </c>
      <c r="J6" s="580"/>
      <c r="K6" s="580"/>
      <c r="L6" s="580"/>
      <c r="M6" s="580"/>
      <c r="N6" s="580"/>
    </row>
    <row r="7" spans="2:14" x14ac:dyDescent="0.15">
      <c r="B7" s="581" t="s">
        <v>1046</v>
      </c>
      <c r="C7" s="582"/>
      <c r="D7" s="582"/>
      <c r="E7" s="582"/>
      <c r="F7" s="582"/>
      <c r="G7" s="582"/>
      <c r="H7" s="155"/>
      <c r="I7" s="581" t="s">
        <v>1047</v>
      </c>
      <c r="J7" s="582"/>
      <c r="K7" s="582"/>
      <c r="L7" s="582"/>
      <c r="M7" s="582"/>
      <c r="N7" s="582"/>
    </row>
    <row r="8" spans="2:14" x14ac:dyDescent="0.15">
      <c r="B8" s="582"/>
      <c r="C8" s="582"/>
      <c r="D8" s="582"/>
      <c r="E8" s="582"/>
      <c r="F8" s="582"/>
      <c r="G8" s="582"/>
      <c r="H8" s="155"/>
      <c r="I8" s="582"/>
      <c r="J8" s="582"/>
      <c r="K8" s="582"/>
      <c r="L8" s="582"/>
      <c r="M8" s="582"/>
      <c r="N8" s="582"/>
    </row>
    <row r="9" spans="2:14" x14ac:dyDescent="0.15">
      <c r="B9" s="582"/>
      <c r="C9" s="582"/>
      <c r="D9" s="582"/>
      <c r="E9" s="582"/>
      <c r="F9" s="582"/>
      <c r="G9" s="582"/>
      <c r="H9" s="155"/>
      <c r="I9" s="582"/>
      <c r="J9" s="582"/>
      <c r="K9" s="582"/>
      <c r="L9" s="582"/>
      <c r="M9" s="582"/>
      <c r="N9" s="582"/>
    </row>
    <row r="10" spans="2:14" x14ac:dyDescent="0.15">
      <c r="B10" s="582"/>
      <c r="C10" s="582"/>
      <c r="D10" s="582"/>
      <c r="E10" s="582"/>
      <c r="F10" s="582"/>
      <c r="G10" s="582"/>
      <c r="H10" s="155"/>
      <c r="I10" s="582"/>
      <c r="J10" s="582"/>
      <c r="K10" s="582"/>
      <c r="L10" s="582"/>
      <c r="M10" s="582"/>
      <c r="N10" s="582"/>
    </row>
    <row r="11" spans="2:14" x14ac:dyDescent="0.15">
      <c r="B11" s="582"/>
      <c r="C11" s="582"/>
      <c r="D11" s="582"/>
      <c r="E11" s="582"/>
      <c r="F11" s="582"/>
      <c r="G11" s="582"/>
      <c r="H11" s="155"/>
      <c r="I11" s="582"/>
      <c r="J11" s="582"/>
      <c r="K11" s="582"/>
      <c r="L11" s="582"/>
      <c r="M11" s="582"/>
      <c r="N11" s="582"/>
    </row>
    <row r="12" spans="2:14" x14ac:dyDescent="0.15">
      <c r="B12" s="582"/>
      <c r="C12" s="582"/>
      <c r="D12" s="582"/>
      <c r="E12" s="582"/>
      <c r="F12" s="582"/>
      <c r="G12" s="582"/>
      <c r="H12" s="155"/>
      <c r="I12" s="582"/>
      <c r="J12" s="582"/>
      <c r="K12" s="582"/>
      <c r="L12" s="582"/>
      <c r="M12" s="582"/>
      <c r="N12" s="582"/>
    </row>
    <row r="13" spans="2:14" x14ac:dyDescent="0.15">
      <c r="B13" s="582"/>
      <c r="C13" s="582"/>
      <c r="D13" s="582"/>
      <c r="E13" s="582"/>
      <c r="F13" s="582"/>
      <c r="G13" s="582"/>
      <c r="H13" s="155"/>
      <c r="I13" s="582"/>
      <c r="J13" s="582"/>
      <c r="K13" s="582"/>
      <c r="L13" s="582"/>
      <c r="M13" s="582"/>
      <c r="N13" s="582"/>
    </row>
    <row r="14" spans="2:14" x14ac:dyDescent="0.15">
      <c r="B14" s="582"/>
      <c r="C14" s="582"/>
      <c r="D14" s="582"/>
      <c r="E14" s="582"/>
      <c r="F14" s="582"/>
      <c r="G14" s="582"/>
      <c r="H14" s="155"/>
      <c r="I14" s="582"/>
      <c r="J14" s="582"/>
      <c r="K14" s="582"/>
      <c r="L14" s="582"/>
      <c r="M14" s="582"/>
      <c r="N14" s="582"/>
    </row>
    <row r="15" spans="2:14" x14ac:dyDescent="0.15">
      <c r="B15" s="582"/>
      <c r="C15" s="582"/>
      <c r="D15" s="582"/>
      <c r="E15" s="582"/>
      <c r="F15" s="582"/>
      <c r="G15" s="582"/>
      <c r="H15" s="155"/>
      <c r="I15" s="582"/>
      <c r="J15" s="582"/>
      <c r="K15" s="582"/>
      <c r="L15" s="582"/>
      <c r="M15" s="582"/>
      <c r="N15" s="582"/>
    </row>
    <row r="16" spans="2:14" ht="408.75" customHeight="1" x14ac:dyDescent="0.15">
      <c r="B16" s="582"/>
      <c r="C16" s="582"/>
      <c r="D16" s="582"/>
      <c r="E16" s="582"/>
      <c r="F16" s="582"/>
      <c r="G16" s="582"/>
      <c r="H16" s="155"/>
      <c r="I16" s="582"/>
      <c r="J16" s="582"/>
      <c r="K16" s="582"/>
      <c r="L16" s="582"/>
      <c r="M16" s="582"/>
      <c r="N16" s="582"/>
    </row>
    <row r="19" spans="2:14" x14ac:dyDescent="0.15">
      <c r="B19" s="1" t="s">
        <v>1048</v>
      </c>
      <c r="I19" s="1" t="s">
        <v>1049</v>
      </c>
    </row>
    <row r="20" spans="2:14" ht="20.100000000000001" customHeight="1" x14ac:dyDescent="0.15">
      <c r="B20" s="579" t="s">
        <v>1050</v>
      </c>
      <c r="C20" s="579"/>
      <c r="D20" s="579"/>
      <c r="E20" s="579"/>
      <c r="F20" s="579"/>
      <c r="G20" s="579"/>
      <c r="I20" s="579" t="s">
        <v>1051</v>
      </c>
      <c r="J20" s="579"/>
      <c r="K20" s="579"/>
      <c r="L20" s="579"/>
      <c r="M20" s="579"/>
      <c r="N20" s="579"/>
    </row>
    <row r="21" spans="2:14" ht="33" customHeight="1" x14ac:dyDescent="0.15">
      <c r="B21" s="583"/>
      <c r="C21" s="583"/>
      <c r="D21" s="583"/>
      <c r="E21" s="583"/>
      <c r="F21" s="583"/>
      <c r="G21" s="583"/>
      <c r="I21" s="580" t="s">
        <v>1052</v>
      </c>
      <c r="J21" s="580"/>
      <c r="K21" s="580"/>
      <c r="L21" s="580"/>
      <c r="M21" s="216" t="s">
        <v>1053</v>
      </c>
      <c r="N21" s="216" t="s">
        <v>1054</v>
      </c>
    </row>
    <row r="22" spans="2:14" ht="31.15" customHeight="1" x14ac:dyDescent="0.15">
      <c r="B22" s="594" t="s">
        <v>1055</v>
      </c>
      <c r="C22" s="595"/>
      <c r="D22" s="595"/>
      <c r="E22" s="595"/>
      <c r="F22" s="595"/>
      <c r="G22" s="595"/>
      <c r="H22" s="155"/>
      <c r="I22" s="584" t="s">
        <v>1056</v>
      </c>
      <c r="J22" s="585"/>
      <c r="K22" s="585"/>
      <c r="L22" s="586"/>
      <c r="M22" s="356" t="s">
        <v>1057</v>
      </c>
      <c r="N22" s="357" t="s">
        <v>1058</v>
      </c>
    </row>
    <row r="23" spans="2:14" ht="31.15" customHeight="1" x14ac:dyDescent="0.15">
      <c r="B23" s="595"/>
      <c r="C23" s="595"/>
      <c r="D23" s="595"/>
      <c r="E23" s="595"/>
      <c r="F23" s="595"/>
      <c r="G23" s="595"/>
      <c r="H23" s="155"/>
      <c r="I23" s="587" t="s">
        <v>1059</v>
      </c>
      <c r="J23" s="588"/>
      <c r="K23" s="588"/>
      <c r="L23" s="589"/>
      <c r="M23" s="358" t="s">
        <v>1060</v>
      </c>
      <c r="N23" s="359" t="s">
        <v>1061</v>
      </c>
    </row>
    <row r="24" spans="2:14" ht="31.15" customHeight="1" x14ac:dyDescent="0.15">
      <c r="B24" s="595"/>
      <c r="C24" s="595"/>
      <c r="D24" s="595"/>
      <c r="E24" s="595"/>
      <c r="F24" s="595"/>
      <c r="G24" s="595"/>
      <c r="H24" s="155"/>
      <c r="I24" s="587" t="s">
        <v>1062</v>
      </c>
      <c r="J24" s="588"/>
      <c r="K24" s="588"/>
      <c r="L24" s="589"/>
      <c r="M24" s="358" t="s">
        <v>1060</v>
      </c>
      <c r="N24" s="359" t="s">
        <v>1061</v>
      </c>
    </row>
    <row r="25" spans="2:14" ht="31.15" customHeight="1" x14ac:dyDescent="0.15">
      <c r="B25" s="595"/>
      <c r="C25" s="595"/>
      <c r="D25" s="595"/>
      <c r="E25" s="595"/>
      <c r="F25" s="595"/>
      <c r="G25" s="595"/>
      <c r="H25" s="155"/>
      <c r="I25" s="591" t="s">
        <v>1063</v>
      </c>
      <c r="J25" s="592"/>
      <c r="K25" s="592"/>
      <c r="L25" s="593"/>
      <c r="M25" s="360" t="s">
        <v>1057</v>
      </c>
      <c r="N25" s="361" t="s">
        <v>1061</v>
      </c>
    </row>
    <row r="26" spans="2:14" ht="31.15" customHeight="1" x14ac:dyDescent="0.15">
      <c r="B26" s="595"/>
      <c r="C26" s="595"/>
      <c r="D26" s="595"/>
      <c r="E26" s="595"/>
      <c r="F26" s="595"/>
      <c r="G26" s="595"/>
      <c r="H26" s="155"/>
      <c r="I26" s="587"/>
      <c r="J26" s="588"/>
      <c r="K26" s="588"/>
      <c r="L26" s="589"/>
      <c r="M26" s="215"/>
      <c r="N26" s="215"/>
    </row>
    <row r="27" spans="2:14" ht="31.15" customHeight="1" x14ac:dyDescent="0.15">
      <c r="B27" s="595"/>
      <c r="C27" s="595"/>
      <c r="D27" s="595"/>
      <c r="E27" s="595"/>
      <c r="F27" s="595"/>
      <c r="G27" s="595"/>
      <c r="H27" s="155"/>
      <c r="I27" s="587"/>
      <c r="J27" s="588"/>
      <c r="K27" s="588"/>
      <c r="L27" s="589"/>
      <c r="M27" s="215"/>
      <c r="N27" s="215"/>
    </row>
    <row r="28" spans="2:14" ht="31.15" customHeight="1" x14ac:dyDescent="0.15">
      <c r="B28" s="595"/>
      <c r="C28" s="595"/>
      <c r="D28" s="595"/>
      <c r="E28" s="595"/>
      <c r="F28" s="595"/>
      <c r="G28" s="595"/>
      <c r="H28" s="155"/>
      <c r="I28" s="587"/>
      <c r="J28" s="588"/>
      <c r="K28" s="588"/>
      <c r="L28" s="589"/>
      <c r="M28" s="215"/>
      <c r="N28" s="215"/>
    </row>
    <row r="29" spans="2:14" ht="31.15" customHeight="1" x14ac:dyDescent="0.15">
      <c r="B29" s="595"/>
      <c r="C29" s="595"/>
      <c r="D29" s="595"/>
      <c r="E29" s="595"/>
      <c r="F29" s="595"/>
      <c r="G29" s="595"/>
      <c r="H29" s="155"/>
      <c r="I29" s="590"/>
      <c r="J29" s="590"/>
      <c r="K29" s="590"/>
      <c r="L29" s="590"/>
      <c r="M29" s="215"/>
      <c r="N29" s="215"/>
    </row>
    <row r="30" spans="2:14" ht="31.15" customHeight="1" x14ac:dyDescent="0.15">
      <c r="B30" s="595"/>
      <c r="C30" s="595"/>
      <c r="D30" s="595"/>
      <c r="E30" s="595"/>
      <c r="F30" s="595"/>
      <c r="G30" s="595"/>
      <c r="H30" s="155"/>
      <c r="I30" s="590"/>
      <c r="J30" s="590"/>
      <c r="K30" s="590"/>
      <c r="L30" s="590"/>
      <c r="M30" s="215"/>
      <c r="N30" s="215"/>
    </row>
    <row r="31" spans="2:14" ht="31.15" customHeight="1" x14ac:dyDescent="0.15">
      <c r="B31" s="595"/>
      <c r="C31" s="595"/>
      <c r="D31" s="595"/>
      <c r="E31" s="595"/>
      <c r="F31" s="595"/>
      <c r="G31" s="595"/>
      <c r="H31" s="155"/>
      <c r="I31" s="590"/>
      <c r="J31" s="590"/>
      <c r="K31" s="590"/>
      <c r="L31" s="590"/>
      <c r="M31" s="215"/>
      <c r="N31" s="215"/>
    </row>
  </sheetData>
  <mergeCells count="20">
    <mergeCell ref="B20:G21"/>
    <mergeCell ref="I20:N20"/>
    <mergeCell ref="I22:L22"/>
    <mergeCell ref="I23:L23"/>
    <mergeCell ref="I30:L30"/>
    <mergeCell ref="I21:L21"/>
    <mergeCell ref="I24:L24"/>
    <mergeCell ref="I25:L25"/>
    <mergeCell ref="I26:L26"/>
    <mergeCell ref="I27:L27"/>
    <mergeCell ref="I28:L28"/>
    <mergeCell ref="I29:L29"/>
    <mergeCell ref="B22:G31"/>
    <mergeCell ref="I31:L31"/>
    <mergeCell ref="B5:G5"/>
    <mergeCell ref="B6:G6"/>
    <mergeCell ref="B7:G16"/>
    <mergeCell ref="I5:N5"/>
    <mergeCell ref="I6:N6"/>
    <mergeCell ref="I7:N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1"/>
  <sheetViews>
    <sheetView showGridLines="0" topLeftCell="B12" zoomScale="85" zoomScaleNormal="85" workbookViewId="0">
      <selection activeCell="D29" sqref="D29"/>
    </sheetView>
  </sheetViews>
  <sheetFormatPr baseColWidth="10" defaultColWidth="17.28515625" defaultRowHeight="15" customHeight="1" x14ac:dyDescent="0.15"/>
  <cols>
    <col min="1" max="1" width="3.28515625" style="11" customWidth="1"/>
    <col min="2" max="2" width="64.7109375" style="11" customWidth="1"/>
    <col min="3" max="3" width="16.28515625" style="11" customWidth="1"/>
    <col min="4" max="4" width="17.42578125" style="11" bestFit="1" customWidth="1"/>
    <col min="5" max="14" width="16.28515625" style="11" customWidth="1"/>
    <col min="15" max="15" width="17.42578125" style="11" bestFit="1" customWidth="1"/>
    <col min="16" max="16" width="50.28515625" style="11" customWidth="1"/>
    <col min="17" max="17" width="15.28515625" style="11" customWidth="1"/>
    <col min="18" max="18" width="17.28515625" style="11" customWidth="1"/>
    <col min="19" max="16384" width="17.28515625" style="11"/>
  </cols>
  <sheetData>
    <row r="1" spans="1:27" ht="27" customHeight="1" x14ac:dyDescent="0.15">
      <c r="A1" s="9"/>
      <c r="B1" s="413" t="s">
        <v>22</v>
      </c>
      <c r="C1" s="414"/>
      <c r="D1" s="414"/>
      <c r="E1" s="414"/>
      <c r="F1" s="414"/>
      <c r="G1" s="414"/>
      <c r="H1" s="414"/>
      <c r="I1" s="414"/>
      <c r="J1" s="414"/>
      <c r="K1" s="414"/>
      <c r="L1" s="414"/>
      <c r="M1" s="414"/>
      <c r="N1" s="414"/>
      <c r="O1" s="414"/>
      <c r="P1" s="414"/>
      <c r="Q1" s="10"/>
      <c r="R1" s="10"/>
      <c r="S1" s="10"/>
      <c r="T1" s="10"/>
      <c r="U1" s="10"/>
      <c r="V1" s="10"/>
      <c r="W1" s="10"/>
      <c r="X1" s="10"/>
      <c r="Y1" s="10"/>
      <c r="Z1" s="10"/>
      <c r="AA1" s="10"/>
    </row>
    <row r="2" spans="1:27" ht="22.5" customHeight="1" thickBot="1" x14ac:dyDescent="0.2">
      <c r="A2" s="9"/>
      <c r="B2" s="418" t="s">
        <v>23</v>
      </c>
      <c r="C2" s="419"/>
      <c r="D2" s="419"/>
      <c r="E2" s="419"/>
      <c r="F2" s="419"/>
      <c r="G2" s="419"/>
      <c r="H2" s="419"/>
      <c r="I2" s="419"/>
      <c r="J2" s="419"/>
      <c r="K2" s="419"/>
      <c r="L2" s="419"/>
      <c r="M2" s="419"/>
      <c r="N2" s="419"/>
      <c r="O2" s="419"/>
      <c r="P2" s="419"/>
      <c r="Q2" s="10"/>
      <c r="R2" s="10"/>
      <c r="S2" s="10"/>
      <c r="T2" s="10"/>
      <c r="U2" s="10"/>
      <c r="V2" s="10"/>
      <c r="W2" s="10"/>
      <c r="X2" s="10"/>
      <c r="Y2" s="10"/>
      <c r="Z2" s="10"/>
      <c r="AA2" s="10"/>
    </row>
    <row r="3" spans="1:27" ht="19.899999999999999" customHeight="1" thickBot="1" x14ac:dyDescent="0.2">
      <c r="A3" s="9"/>
      <c r="B3" s="415" t="s">
        <v>24</v>
      </c>
      <c r="C3" s="416"/>
      <c r="D3" s="416"/>
      <c r="E3" s="416"/>
      <c r="F3" s="416"/>
      <c r="G3" s="416"/>
      <c r="H3" s="416"/>
      <c r="I3" s="416"/>
      <c r="J3" s="416"/>
      <c r="K3" s="416"/>
      <c r="L3" s="416"/>
      <c r="M3" s="416"/>
      <c r="N3" s="416"/>
      <c r="O3" s="416"/>
      <c r="P3" s="417"/>
      <c r="Q3" s="10"/>
      <c r="R3" s="10"/>
      <c r="S3" s="10"/>
      <c r="T3" s="10"/>
      <c r="U3" s="10"/>
      <c r="V3" s="10"/>
      <c r="W3" s="10"/>
      <c r="X3" s="10"/>
      <c r="Y3" s="10"/>
      <c r="Z3" s="10"/>
      <c r="AA3" s="10"/>
    </row>
    <row r="4" spans="1:27" ht="40.5" customHeight="1" thickBot="1" x14ac:dyDescent="0.2">
      <c r="A4" s="9"/>
      <c r="B4" s="12" t="s">
        <v>25</v>
      </c>
      <c r="C4" s="13" t="s">
        <v>26</v>
      </c>
      <c r="D4" s="14" t="s">
        <v>27</v>
      </c>
      <c r="E4" s="14" t="s">
        <v>28</v>
      </c>
      <c r="F4" s="13" t="s">
        <v>29</v>
      </c>
      <c r="G4" s="14" t="s">
        <v>30</v>
      </c>
      <c r="H4" s="14" t="s">
        <v>31</v>
      </c>
      <c r="I4" s="13" t="s">
        <v>32</v>
      </c>
      <c r="J4" s="14" t="s">
        <v>33</v>
      </c>
      <c r="K4" s="14" t="s">
        <v>34</v>
      </c>
      <c r="L4" s="13" t="s">
        <v>35</v>
      </c>
      <c r="M4" s="14" t="s">
        <v>36</v>
      </c>
      <c r="N4" s="14" t="s">
        <v>37</v>
      </c>
      <c r="O4" s="15" t="s">
        <v>38</v>
      </c>
      <c r="P4" s="16" t="s">
        <v>39</v>
      </c>
      <c r="Q4" s="10"/>
      <c r="R4" s="10"/>
      <c r="S4" s="10"/>
      <c r="T4" s="10"/>
      <c r="U4" s="10"/>
      <c r="V4" s="10"/>
      <c r="W4" s="10"/>
      <c r="X4" s="10"/>
      <c r="Y4" s="10"/>
      <c r="Z4" s="10"/>
      <c r="AA4" s="10"/>
    </row>
    <row r="5" spans="1:27" ht="43.5" customHeight="1" x14ac:dyDescent="0.15">
      <c r="A5" s="9"/>
      <c r="B5" s="17" t="s">
        <v>40</v>
      </c>
      <c r="C5" s="18">
        <v>0</v>
      </c>
      <c r="D5" s="19">
        <v>0</v>
      </c>
      <c r="E5" s="19">
        <v>221413000</v>
      </c>
      <c r="F5" s="19">
        <v>0</v>
      </c>
      <c r="G5" s="19">
        <v>0</v>
      </c>
      <c r="H5" s="19">
        <v>0</v>
      </c>
      <c r="I5" s="375">
        <v>225413000</v>
      </c>
      <c r="J5" s="19">
        <v>0</v>
      </c>
      <c r="K5" s="19">
        <v>0</v>
      </c>
      <c r="L5" s="19">
        <v>0</v>
      </c>
      <c r="M5" s="19">
        <v>0</v>
      </c>
      <c r="N5" s="20">
        <v>0</v>
      </c>
      <c r="O5" s="21">
        <f>SUM(C5:E5)</f>
        <v>221413000</v>
      </c>
      <c r="P5" s="22"/>
      <c r="Q5" s="10"/>
      <c r="R5" s="10"/>
      <c r="S5" s="10"/>
      <c r="T5" s="10"/>
      <c r="U5" s="10"/>
      <c r="V5" s="10"/>
      <c r="W5" s="10"/>
      <c r="X5" s="10"/>
      <c r="Y5" s="10"/>
      <c r="Z5" s="10"/>
      <c r="AA5" s="10"/>
    </row>
    <row r="6" spans="1:27" ht="43.5" customHeight="1" x14ac:dyDescent="0.15">
      <c r="A6" s="9"/>
      <c r="B6" s="23" t="s">
        <v>41</v>
      </c>
      <c r="C6" s="24">
        <v>0</v>
      </c>
      <c r="D6" s="25">
        <v>0</v>
      </c>
      <c r="E6" s="25">
        <v>0</v>
      </c>
      <c r="F6" s="25">
        <v>0</v>
      </c>
      <c r="G6" s="25">
        <v>0</v>
      </c>
      <c r="H6" s="25">
        <v>0</v>
      </c>
      <c r="I6" s="376"/>
      <c r="J6" s="25">
        <v>0</v>
      </c>
      <c r="K6" s="25">
        <v>0</v>
      </c>
      <c r="L6" s="25">
        <v>0</v>
      </c>
      <c r="M6" s="25">
        <v>0</v>
      </c>
      <c r="N6" s="26">
        <v>0</v>
      </c>
      <c r="O6" s="27">
        <f t="shared" ref="O6:O14" si="0">SUM(C6:E6)</f>
        <v>0</v>
      </c>
      <c r="P6" s="28"/>
      <c r="Q6" s="10"/>
      <c r="R6" s="10"/>
      <c r="S6" s="10"/>
      <c r="T6" s="10"/>
      <c r="U6" s="10"/>
      <c r="V6" s="10"/>
      <c r="W6" s="10"/>
      <c r="X6" s="10"/>
      <c r="Y6" s="10"/>
      <c r="Z6" s="10"/>
      <c r="AA6" s="10"/>
    </row>
    <row r="7" spans="1:27" ht="43.5" customHeight="1" x14ac:dyDescent="0.15">
      <c r="A7" s="9"/>
      <c r="B7" s="29" t="s">
        <v>42</v>
      </c>
      <c r="C7" s="24">
        <v>107671100</v>
      </c>
      <c r="D7" s="25">
        <v>463500000</v>
      </c>
      <c r="E7" s="25">
        <v>74936602</v>
      </c>
      <c r="F7" s="25">
        <v>93500000</v>
      </c>
      <c r="G7" s="25">
        <v>36170000</v>
      </c>
      <c r="H7" s="25">
        <v>15136115</v>
      </c>
      <c r="I7" s="376"/>
      <c r="J7" s="25">
        <v>0</v>
      </c>
      <c r="K7" s="25">
        <v>0</v>
      </c>
      <c r="L7" s="25">
        <v>0</v>
      </c>
      <c r="M7" s="25">
        <v>0</v>
      </c>
      <c r="N7" s="26">
        <v>0</v>
      </c>
      <c r="O7" s="27">
        <f t="shared" si="0"/>
        <v>646107702</v>
      </c>
      <c r="P7" s="28" t="s">
        <v>43</v>
      </c>
      <c r="Q7" s="10"/>
      <c r="R7" s="10"/>
      <c r="S7" s="10"/>
      <c r="T7" s="10"/>
      <c r="U7" s="10"/>
      <c r="V7" s="10"/>
      <c r="W7" s="10"/>
      <c r="X7" s="10"/>
      <c r="Y7" s="10"/>
      <c r="Z7" s="10"/>
      <c r="AA7" s="10"/>
    </row>
    <row r="8" spans="1:27" ht="43.5" customHeight="1" x14ac:dyDescent="0.15">
      <c r="A8" s="9"/>
      <c r="B8" s="30" t="s">
        <v>44</v>
      </c>
      <c r="C8" s="24">
        <v>0</v>
      </c>
      <c r="D8" s="25">
        <v>84726000</v>
      </c>
      <c r="E8" s="25">
        <v>0</v>
      </c>
      <c r="F8" s="25">
        <v>0</v>
      </c>
      <c r="G8" s="25">
        <v>7923812</v>
      </c>
      <c r="H8" s="25">
        <v>22281465</v>
      </c>
      <c r="I8" s="376"/>
      <c r="J8" s="25">
        <v>0</v>
      </c>
      <c r="K8" s="25">
        <v>0</v>
      </c>
      <c r="L8" s="25">
        <v>0</v>
      </c>
      <c r="M8" s="25">
        <v>0</v>
      </c>
      <c r="N8" s="26">
        <v>0</v>
      </c>
      <c r="O8" s="27">
        <f t="shared" si="0"/>
        <v>84726000</v>
      </c>
      <c r="P8" s="28"/>
      <c r="Q8" s="10"/>
      <c r="R8" s="10"/>
      <c r="S8" s="10"/>
      <c r="T8" s="10"/>
      <c r="U8" s="10"/>
      <c r="V8" s="10"/>
      <c r="W8" s="10"/>
      <c r="X8" s="10"/>
      <c r="Y8" s="10"/>
      <c r="Z8" s="10"/>
      <c r="AA8" s="10"/>
    </row>
    <row r="9" spans="1:27" ht="43.5" customHeight="1" x14ac:dyDescent="0.15">
      <c r="A9" s="9"/>
      <c r="B9" s="23" t="s">
        <v>45</v>
      </c>
      <c r="C9" s="24">
        <v>0</v>
      </c>
      <c r="D9" s="25">
        <v>0</v>
      </c>
      <c r="E9" s="25">
        <v>0</v>
      </c>
      <c r="F9" s="25">
        <v>0</v>
      </c>
      <c r="G9" s="25">
        <v>0</v>
      </c>
      <c r="H9" s="25">
        <v>0</v>
      </c>
      <c r="I9" s="376"/>
      <c r="J9" s="25">
        <v>0</v>
      </c>
      <c r="K9" s="25">
        <v>0</v>
      </c>
      <c r="L9" s="25">
        <v>0</v>
      </c>
      <c r="M9" s="25">
        <v>0</v>
      </c>
      <c r="N9" s="26">
        <v>0</v>
      </c>
      <c r="O9" s="27">
        <f t="shared" si="0"/>
        <v>0</v>
      </c>
      <c r="P9" s="28"/>
      <c r="Q9" s="10"/>
      <c r="R9" s="10"/>
      <c r="S9" s="10"/>
      <c r="T9" s="10"/>
      <c r="U9" s="10"/>
      <c r="V9" s="10"/>
      <c r="W9" s="10"/>
      <c r="X9" s="10"/>
      <c r="Y9" s="10"/>
      <c r="Z9" s="10"/>
      <c r="AA9" s="10"/>
    </row>
    <row r="10" spans="1:27" ht="43.5" customHeight="1" x14ac:dyDescent="0.15">
      <c r="A10" s="9"/>
      <c r="B10" s="23" t="s">
        <v>46</v>
      </c>
      <c r="C10" s="24">
        <v>7450000</v>
      </c>
      <c r="D10" s="25">
        <v>8200000</v>
      </c>
      <c r="E10" s="25">
        <v>0</v>
      </c>
      <c r="F10" s="25">
        <v>9033223</v>
      </c>
      <c r="G10" s="25">
        <v>0</v>
      </c>
      <c r="H10" s="25">
        <v>34155480</v>
      </c>
      <c r="I10" s="376">
        <v>601746755</v>
      </c>
      <c r="J10" s="25">
        <v>0</v>
      </c>
      <c r="K10" s="25">
        <v>0</v>
      </c>
      <c r="L10" s="25">
        <v>0</v>
      </c>
      <c r="M10" s="25">
        <v>0</v>
      </c>
      <c r="N10" s="26">
        <v>0</v>
      </c>
      <c r="O10" s="27">
        <f t="shared" si="0"/>
        <v>15650000</v>
      </c>
      <c r="P10" s="28"/>
      <c r="Q10" s="10"/>
      <c r="R10" s="10"/>
      <c r="S10" s="10"/>
      <c r="T10" s="10"/>
      <c r="U10" s="10"/>
      <c r="V10" s="10"/>
      <c r="W10" s="10"/>
      <c r="X10" s="10"/>
      <c r="Y10" s="10"/>
      <c r="Z10" s="10"/>
      <c r="AA10" s="10"/>
    </row>
    <row r="11" spans="1:27" ht="43.5" customHeight="1" x14ac:dyDescent="0.15">
      <c r="A11" s="9"/>
      <c r="B11" s="23" t="s">
        <v>47</v>
      </c>
      <c r="C11" s="24">
        <v>146016347</v>
      </c>
      <c r="D11" s="25">
        <v>324008030</v>
      </c>
      <c r="E11" s="25">
        <v>27003363</v>
      </c>
      <c r="F11" s="25">
        <v>190000</v>
      </c>
      <c r="G11" s="25">
        <v>69572465</v>
      </c>
      <c r="H11" s="25">
        <v>0</v>
      </c>
      <c r="I11" s="376"/>
      <c r="J11" s="25">
        <v>0</v>
      </c>
      <c r="K11" s="25">
        <v>0</v>
      </c>
      <c r="L11" s="25">
        <v>0</v>
      </c>
      <c r="M11" s="25">
        <v>0</v>
      </c>
      <c r="N11" s="26">
        <v>0</v>
      </c>
      <c r="O11" s="27">
        <f t="shared" si="0"/>
        <v>497027740</v>
      </c>
      <c r="P11" s="28"/>
      <c r="Q11" s="10"/>
      <c r="R11" s="10"/>
      <c r="S11" s="10"/>
      <c r="T11" s="10"/>
      <c r="U11" s="10"/>
      <c r="V11" s="10"/>
      <c r="W11" s="10"/>
      <c r="X11" s="10"/>
      <c r="Y11" s="10"/>
      <c r="Z11" s="10"/>
      <c r="AA11" s="10"/>
    </row>
    <row r="12" spans="1:27" ht="43.5" customHeight="1" x14ac:dyDescent="0.15">
      <c r="A12" s="9"/>
      <c r="B12" s="23" t="s">
        <v>48</v>
      </c>
      <c r="C12" s="24">
        <v>0</v>
      </c>
      <c r="D12" s="25">
        <v>0</v>
      </c>
      <c r="E12" s="25">
        <v>0</v>
      </c>
      <c r="F12" s="25">
        <v>0</v>
      </c>
      <c r="G12" s="25">
        <v>0</v>
      </c>
      <c r="H12" s="25">
        <v>0</v>
      </c>
      <c r="I12" s="376"/>
      <c r="J12" s="25">
        <v>0</v>
      </c>
      <c r="K12" s="25">
        <v>0</v>
      </c>
      <c r="L12" s="25">
        <v>0</v>
      </c>
      <c r="M12" s="25">
        <v>0</v>
      </c>
      <c r="N12" s="26">
        <v>0</v>
      </c>
      <c r="O12" s="27">
        <f t="shared" si="0"/>
        <v>0</v>
      </c>
      <c r="P12" s="28"/>
      <c r="Q12" s="10"/>
      <c r="R12" s="10"/>
      <c r="S12" s="10"/>
      <c r="T12" s="10"/>
      <c r="U12" s="10"/>
      <c r="V12" s="10"/>
      <c r="W12" s="10"/>
      <c r="X12" s="10"/>
      <c r="Y12" s="10"/>
      <c r="Z12" s="10"/>
      <c r="AA12" s="10"/>
    </row>
    <row r="13" spans="1:27" ht="43.5" customHeight="1" x14ac:dyDescent="0.15">
      <c r="A13" s="9"/>
      <c r="B13" s="23" t="s">
        <v>49</v>
      </c>
      <c r="C13" s="24">
        <v>0</v>
      </c>
      <c r="D13" s="25">
        <v>0</v>
      </c>
      <c r="E13" s="25">
        <v>0</v>
      </c>
      <c r="F13" s="25">
        <v>0</v>
      </c>
      <c r="G13" s="25">
        <v>0</v>
      </c>
      <c r="H13" s="25">
        <v>0</v>
      </c>
      <c r="I13" s="376"/>
      <c r="J13" s="25">
        <v>0</v>
      </c>
      <c r="K13" s="25">
        <v>0</v>
      </c>
      <c r="L13" s="25">
        <v>0</v>
      </c>
      <c r="M13" s="25">
        <v>0</v>
      </c>
      <c r="N13" s="26">
        <v>0</v>
      </c>
      <c r="O13" s="27">
        <f t="shared" si="0"/>
        <v>0</v>
      </c>
      <c r="P13" s="28"/>
      <c r="Q13" s="10"/>
      <c r="R13" s="10"/>
      <c r="S13" s="10"/>
      <c r="T13" s="10"/>
      <c r="U13" s="10"/>
      <c r="V13" s="10"/>
      <c r="W13" s="10"/>
      <c r="X13" s="10"/>
      <c r="Y13" s="10"/>
      <c r="Z13" s="10"/>
      <c r="AA13" s="10"/>
    </row>
    <row r="14" spans="1:27" ht="43.5" customHeight="1" thickBot="1" x14ac:dyDescent="0.2">
      <c r="A14" s="9"/>
      <c r="B14" s="31" t="s">
        <v>50</v>
      </c>
      <c r="C14" s="32">
        <v>18265292</v>
      </c>
      <c r="D14" s="33">
        <v>10764834</v>
      </c>
      <c r="E14" s="33">
        <v>3813242</v>
      </c>
      <c r="F14" s="33">
        <v>6168180</v>
      </c>
      <c r="G14" s="33">
        <v>0</v>
      </c>
      <c r="H14" s="33">
        <v>5911680</v>
      </c>
      <c r="I14" s="378">
        <v>26354379</v>
      </c>
      <c r="J14" s="33">
        <v>0</v>
      </c>
      <c r="K14" s="33">
        <v>0</v>
      </c>
      <c r="L14" s="33">
        <v>0</v>
      </c>
      <c r="M14" s="33">
        <v>0</v>
      </c>
      <c r="N14" s="34">
        <v>0</v>
      </c>
      <c r="O14" s="35">
        <f t="shared" si="0"/>
        <v>32843368</v>
      </c>
      <c r="P14" s="218" t="s">
        <v>51</v>
      </c>
      <c r="Q14" s="10"/>
      <c r="R14" s="10"/>
      <c r="S14" s="10"/>
      <c r="T14" s="10"/>
      <c r="U14" s="10"/>
      <c r="V14" s="10"/>
      <c r="W14" s="10"/>
      <c r="X14" s="10"/>
      <c r="Y14" s="10"/>
      <c r="Z14" s="10"/>
      <c r="AA14" s="10"/>
    </row>
    <row r="15" spans="1:27" ht="37.5" customHeight="1" thickBot="1" x14ac:dyDescent="0.2">
      <c r="A15" s="9"/>
      <c r="B15" s="36" t="s">
        <v>52</v>
      </c>
      <c r="C15" s="37">
        <f t="shared" ref="C15:O15" si="1">SUM(C5:C14)</f>
        <v>279402739</v>
      </c>
      <c r="D15" s="38">
        <f>SUM(D5:D14)</f>
        <v>891198864</v>
      </c>
      <c r="E15" s="38">
        <f t="shared" si="1"/>
        <v>327166207</v>
      </c>
      <c r="F15" s="38">
        <f t="shared" si="1"/>
        <v>108891403</v>
      </c>
      <c r="G15" s="38">
        <f t="shared" si="1"/>
        <v>113666277</v>
      </c>
      <c r="H15" s="38">
        <f t="shared" si="1"/>
        <v>77484740</v>
      </c>
      <c r="I15" s="38">
        <f>SUM(I5:I14)</f>
        <v>853514134</v>
      </c>
      <c r="J15" s="38">
        <f t="shared" si="1"/>
        <v>0</v>
      </c>
      <c r="K15" s="38">
        <f t="shared" si="1"/>
        <v>0</v>
      </c>
      <c r="L15" s="38">
        <f t="shared" si="1"/>
        <v>0</v>
      </c>
      <c r="M15" s="38">
        <f t="shared" si="1"/>
        <v>0</v>
      </c>
      <c r="N15" s="38">
        <f t="shared" si="1"/>
        <v>0</v>
      </c>
      <c r="O15" s="39">
        <f t="shared" si="1"/>
        <v>1497767810</v>
      </c>
      <c r="P15" s="40"/>
      <c r="Q15" s="10"/>
      <c r="R15" s="10"/>
      <c r="S15" s="10"/>
      <c r="T15" s="10"/>
      <c r="U15" s="10"/>
      <c r="V15" s="10"/>
      <c r="W15" s="10"/>
      <c r="X15" s="10"/>
      <c r="Y15" s="10"/>
      <c r="Z15" s="10"/>
      <c r="AA15" s="10"/>
    </row>
    <row r="16" spans="1:27" ht="19.899999999999999" customHeight="1" x14ac:dyDescent="0.15">
      <c r="A16" s="9"/>
      <c r="B16" s="41"/>
      <c r="C16" s="9"/>
      <c r="D16" s="9"/>
      <c r="E16" s="9"/>
      <c r="F16" s="9"/>
      <c r="G16" s="9"/>
      <c r="H16" s="9"/>
      <c r="I16" s="9"/>
      <c r="J16" s="9"/>
      <c r="K16" s="9"/>
      <c r="L16" s="9"/>
      <c r="M16" s="9"/>
      <c r="N16" s="9"/>
      <c r="O16" s="9"/>
      <c r="P16" s="9"/>
      <c r="Q16" s="10"/>
      <c r="R16" s="10"/>
      <c r="S16" s="10"/>
      <c r="T16" s="10"/>
      <c r="U16" s="10"/>
      <c r="V16" s="10"/>
      <c r="W16" s="10"/>
      <c r="X16" s="10"/>
      <c r="Y16" s="10"/>
      <c r="Z16" s="10"/>
      <c r="AA16" s="10"/>
    </row>
    <row r="17" spans="1:27" ht="19.899999999999999" customHeight="1" thickBot="1" x14ac:dyDescent="0.2">
      <c r="A17" s="9"/>
      <c r="B17" s="41"/>
      <c r="C17" s="9"/>
      <c r="D17" s="9"/>
      <c r="E17" s="9"/>
      <c r="F17" s="9"/>
      <c r="G17" s="9"/>
      <c r="H17" s="9"/>
      <c r="I17" s="9"/>
      <c r="J17" s="9"/>
      <c r="K17" s="9"/>
      <c r="L17" s="9"/>
      <c r="M17" s="9"/>
      <c r="N17" s="9"/>
      <c r="O17" s="9"/>
      <c r="P17" s="9"/>
      <c r="Q17" s="10"/>
      <c r="R17" s="10"/>
      <c r="S17" s="10"/>
      <c r="T17" s="10"/>
      <c r="U17" s="10"/>
      <c r="V17" s="10"/>
      <c r="W17" s="10"/>
      <c r="X17" s="10"/>
      <c r="Y17" s="10"/>
      <c r="Z17" s="10"/>
      <c r="AA17" s="10"/>
    </row>
    <row r="18" spans="1:27" ht="19.899999999999999" customHeight="1" thickBot="1" x14ac:dyDescent="0.2">
      <c r="A18" s="9"/>
      <c r="B18" s="415" t="s">
        <v>53</v>
      </c>
      <c r="C18" s="416"/>
      <c r="D18" s="416"/>
      <c r="E18" s="416"/>
      <c r="F18" s="416"/>
      <c r="G18" s="416"/>
      <c r="H18" s="416"/>
      <c r="I18" s="416"/>
      <c r="J18" s="416"/>
      <c r="K18" s="416"/>
      <c r="L18" s="416"/>
      <c r="M18" s="416"/>
      <c r="N18" s="416"/>
      <c r="O18" s="416"/>
      <c r="P18" s="417"/>
      <c r="Q18" s="10"/>
      <c r="R18" s="10"/>
      <c r="S18" s="10"/>
      <c r="T18" s="10"/>
      <c r="U18" s="10"/>
      <c r="V18" s="10"/>
      <c r="W18" s="10"/>
      <c r="X18" s="10"/>
      <c r="Y18" s="10"/>
      <c r="Z18" s="10"/>
      <c r="AA18" s="10"/>
    </row>
    <row r="19" spans="1:27" ht="40.5" customHeight="1" thickBot="1" x14ac:dyDescent="0.2">
      <c r="A19" s="9"/>
      <c r="B19" s="42" t="s">
        <v>25</v>
      </c>
      <c r="C19" s="43" t="s">
        <v>26</v>
      </c>
      <c r="D19" s="44" t="s">
        <v>27</v>
      </c>
      <c r="E19" s="44" t="s">
        <v>28</v>
      </c>
      <c r="F19" s="45" t="s">
        <v>29</v>
      </c>
      <c r="G19" s="44" t="s">
        <v>30</v>
      </c>
      <c r="H19" s="44" t="s">
        <v>31</v>
      </c>
      <c r="I19" s="374" t="s">
        <v>32</v>
      </c>
      <c r="J19" s="44" t="s">
        <v>33</v>
      </c>
      <c r="K19" s="44" t="s">
        <v>34</v>
      </c>
      <c r="L19" s="45" t="s">
        <v>35</v>
      </c>
      <c r="M19" s="44" t="s">
        <v>36</v>
      </c>
      <c r="N19" s="46" t="s">
        <v>37</v>
      </c>
      <c r="O19" s="47" t="s">
        <v>54</v>
      </c>
      <c r="P19" s="48" t="s">
        <v>39</v>
      </c>
      <c r="Q19" s="10"/>
      <c r="R19" s="10"/>
      <c r="S19" s="10"/>
      <c r="T19" s="10"/>
      <c r="U19" s="10"/>
      <c r="V19" s="10"/>
      <c r="W19" s="10"/>
      <c r="X19" s="10"/>
      <c r="Y19" s="10"/>
      <c r="Z19" s="10"/>
      <c r="AA19" s="10"/>
    </row>
    <row r="20" spans="1:27" ht="42.75" customHeight="1" x14ac:dyDescent="0.15">
      <c r="A20" s="9"/>
      <c r="B20" s="49" t="s">
        <v>55</v>
      </c>
      <c r="C20" s="50">
        <v>805016448</v>
      </c>
      <c r="D20" s="19">
        <v>961582047</v>
      </c>
      <c r="E20" s="19">
        <v>275102212</v>
      </c>
      <c r="F20" s="19">
        <v>238956808</v>
      </c>
      <c r="G20" s="19">
        <v>161522932</v>
      </c>
      <c r="H20" s="19">
        <v>38597978</v>
      </c>
      <c r="I20" s="375">
        <v>30731672</v>
      </c>
      <c r="J20" s="19">
        <v>0</v>
      </c>
      <c r="K20" s="19">
        <v>0</v>
      </c>
      <c r="L20" s="19">
        <v>0</v>
      </c>
      <c r="M20" s="19">
        <v>0</v>
      </c>
      <c r="N20" s="51">
        <v>0</v>
      </c>
      <c r="O20" s="52">
        <f>SUM(C20:E20)</f>
        <v>2041700707</v>
      </c>
      <c r="P20" s="53"/>
      <c r="Q20" s="10"/>
      <c r="R20" s="10"/>
      <c r="S20" s="10"/>
      <c r="T20" s="10"/>
      <c r="U20" s="10"/>
      <c r="V20" s="10"/>
      <c r="W20" s="10"/>
      <c r="X20" s="10"/>
      <c r="Y20" s="10"/>
      <c r="Z20" s="10"/>
      <c r="AA20" s="10"/>
    </row>
    <row r="21" spans="1:27" ht="42.75" customHeight="1" x14ac:dyDescent="0.15">
      <c r="A21" s="9"/>
      <c r="B21" s="54" t="s">
        <v>56</v>
      </c>
      <c r="C21" s="55">
        <v>13845339</v>
      </c>
      <c r="D21" s="25">
        <v>49828851</v>
      </c>
      <c r="E21" s="25">
        <v>6888139</v>
      </c>
      <c r="F21" s="25">
        <v>673540</v>
      </c>
      <c r="G21" s="25">
        <v>5556085</v>
      </c>
      <c r="H21" s="25">
        <v>0</v>
      </c>
      <c r="I21" s="376"/>
      <c r="J21" s="25">
        <v>0</v>
      </c>
      <c r="K21" s="25">
        <v>0</v>
      </c>
      <c r="L21" s="25">
        <v>0</v>
      </c>
      <c r="M21" s="25">
        <v>0</v>
      </c>
      <c r="N21" s="56">
        <v>0</v>
      </c>
      <c r="O21" s="57">
        <f t="shared" ref="O21:O24" si="2">SUM(C21:E21)</f>
        <v>70562329</v>
      </c>
      <c r="P21" s="58"/>
      <c r="Q21" s="10"/>
      <c r="R21" s="10"/>
      <c r="S21" s="10"/>
      <c r="T21" s="10"/>
      <c r="U21" s="10"/>
      <c r="V21" s="10"/>
      <c r="W21" s="10"/>
      <c r="X21" s="10"/>
      <c r="Y21" s="10"/>
      <c r="Z21" s="10"/>
      <c r="AA21" s="10"/>
    </row>
    <row r="22" spans="1:27" ht="42.75" customHeight="1" x14ac:dyDescent="0.15">
      <c r="A22" s="9"/>
      <c r="B22" s="54" t="s">
        <v>57</v>
      </c>
      <c r="C22" s="55">
        <v>0</v>
      </c>
      <c r="D22" s="25">
        <v>0</v>
      </c>
      <c r="E22" s="25">
        <v>0</v>
      </c>
      <c r="F22" s="25">
        <v>0</v>
      </c>
      <c r="G22" s="25">
        <v>0</v>
      </c>
      <c r="H22" s="25">
        <v>0</v>
      </c>
      <c r="I22" s="376"/>
      <c r="J22" s="25">
        <v>0</v>
      </c>
      <c r="K22" s="25">
        <v>0</v>
      </c>
      <c r="L22" s="25">
        <v>0</v>
      </c>
      <c r="M22" s="25">
        <v>0</v>
      </c>
      <c r="N22" s="56">
        <v>0</v>
      </c>
      <c r="O22" s="57">
        <f t="shared" si="2"/>
        <v>0</v>
      </c>
      <c r="P22" s="58" t="s">
        <v>43</v>
      </c>
      <c r="Q22" s="10"/>
      <c r="R22" s="10"/>
      <c r="S22" s="10"/>
      <c r="T22" s="10"/>
      <c r="U22" s="10"/>
      <c r="V22" s="10"/>
      <c r="W22" s="10"/>
      <c r="X22" s="10"/>
      <c r="Y22" s="10"/>
      <c r="Z22" s="10"/>
      <c r="AA22" s="10"/>
    </row>
    <row r="23" spans="1:27" ht="42.75" customHeight="1" x14ac:dyDescent="0.15">
      <c r="A23" s="9"/>
      <c r="B23" s="54" t="s">
        <v>58</v>
      </c>
      <c r="C23" s="55">
        <v>46047329</v>
      </c>
      <c r="D23" s="25">
        <v>45681084</v>
      </c>
      <c r="E23" s="25">
        <v>43158743</v>
      </c>
      <c r="F23" s="25">
        <v>47105466</v>
      </c>
      <c r="G23" s="25">
        <v>54364319</v>
      </c>
      <c r="H23" s="25">
        <v>53823051</v>
      </c>
      <c r="I23" s="376">
        <v>49484981</v>
      </c>
      <c r="J23" s="25">
        <v>0</v>
      </c>
      <c r="K23" s="25">
        <v>0</v>
      </c>
      <c r="L23" s="25">
        <v>0</v>
      </c>
      <c r="M23" s="25">
        <v>0</v>
      </c>
      <c r="N23" s="56">
        <v>0</v>
      </c>
      <c r="O23" s="57">
        <f t="shared" si="2"/>
        <v>134887156</v>
      </c>
      <c r="P23" s="58"/>
      <c r="Q23" s="10"/>
      <c r="R23" s="10"/>
      <c r="S23" s="10"/>
      <c r="T23" s="10"/>
      <c r="U23" s="10"/>
      <c r="V23" s="10"/>
      <c r="W23" s="10"/>
      <c r="X23" s="10"/>
      <c r="Y23" s="10"/>
      <c r="Z23" s="10"/>
      <c r="AA23" s="10"/>
    </row>
    <row r="24" spans="1:27" ht="42.75" customHeight="1" thickBot="1" x14ac:dyDescent="0.2">
      <c r="A24" s="9"/>
      <c r="B24" s="59" t="s">
        <v>59</v>
      </c>
      <c r="C24" s="60">
        <v>8134634</v>
      </c>
      <c r="D24" s="61">
        <v>12329107</v>
      </c>
      <c r="E24" s="61">
        <v>6011344</v>
      </c>
      <c r="F24" s="61">
        <v>5115282</v>
      </c>
      <c r="G24" s="61">
        <v>9218791</v>
      </c>
      <c r="H24" s="61">
        <v>9174535</v>
      </c>
      <c r="I24" s="377">
        <v>9350552</v>
      </c>
      <c r="J24" s="61">
        <v>0</v>
      </c>
      <c r="K24" s="61">
        <v>0</v>
      </c>
      <c r="L24" s="61">
        <v>0</v>
      </c>
      <c r="M24" s="61">
        <v>0</v>
      </c>
      <c r="N24" s="62">
        <v>0</v>
      </c>
      <c r="O24" s="63">
        <f t="shared" si="2"/>
        <v>26475085</v>
      </c>
      <c r="P24" s="219" t="s">
        <v>60</v>
      </c>
      <c r="Q24" s="10"/>
      <c r="R24" s="10"/>
      <c r="S24" s="10"/>
      <c r="T24" s="10"/>
      <c r="U24" s="10"/>
      <c r="V24" s="10"/>
      <c r="W24" s="10"/>
      <c r="X24" s="10"/>
      <c r="Y24" s="10"/>
      <c r="Z24" s="10"/>
      <c r="AA24" s="10"/>
    </row>
    <row r="25" spans="1:27" ht="37.5" customHeight="1" thickBot="1" x14ac:dyDescent="0.2">
      <c r="A25" s="9"/>
      <c r="B25" s="64" t="s">
        <v>52</v>
      </c>
      <c r="C25" s="65">
        <f>SUM(C20:C24)</f>
        <v>873043750</v>
      </c>
      <c r="D25" s="66">
        <f t="shared" ref="D25:N25" si="3">SUM(D20:D24)</f>
        <v>1069421089</v>
      </c>
      <c r="E25" s="66">
        <f t="shared" si="3"/>
        <v>331160438</v>
      </c>
      <c r="F25" s="66">
        <f t="shared" si="3"/>
        <v>291851096</v>
      </c>
      <c r="G25" s="66">
        <f t="shared" si="3"/>
        <v>230662127</v>
      </c>
      <c r="H25" s="66">
        <f t="shared" si="3"/>
        <v>101595564</v>
      </c>
      <c r="I25" s="66">
        <f>SUM(I20:I24)</f>
        <v>89567205</v>
      </c>
      <c r="J25" s="66">
        <f t="shared" si="3"/>
        <v>0</v>
      </c>
      <c r="K25" s="66">
        <f t="shared" si="3"/>
        <v>0</v>
      </c>
      <c r="L25" s="66">
        <f t="shared" si="3"/>
        <v>0</v>
      </c>
      <c r="M25" s="66">
        <f t="shared" si="3"/>
        <v>0</v>
      </c>
      <c r="N25" s="67">
        <f t="shared" si="3"/>
        <v>0</v>
      </c>
      <c r="O25" s="39">
        <f>SUM(O20:O24)</f>
        <v>2273625277</v>
      </c>
      <c r="P25" s="68"/>
      <c r="Q25" s="10"/>
      <c r="R25" s="10"/>
      <c r="S25" s="10"/>
      <c r="T25" s="10"/>
      <c r="U25" s="10"/>
      <c r="V25" s="10"/>
      <c r="W25" s="10"/>
      <c r="X25" s="10"/>
      <c r="Y25" s="10"/>
      <c r="Z25" s="10"/>
      <c r="AA25" s="10"/>
    </row>
    <row r="26" spans="1:27" ht="19.899999999999999" customHeight="1" x14ac:dyDescent="0.15">
      <c r="A26" s="9"/>
      <c r="B26" s="69"/>
      <c r="C26" s="70"/>
      <c r="D26" s="70"/>
      <c r="E26" s="71"/>
      <c r="F26" s="71"/>
      <c r="G26" s="71"/>
      <c r="H26" s="71"/>
      <c r="I26" s="71"/>
      <c r="J26" s="71"/>
      <c r="K26" s="71"/>
      <c r="L26" s="71"/>
      <c r="M26" s="71"/>
      <c r="N26" s="71"/>
      <c r="O26" s="71"/>
      <c r="P26" s="72"/>
      <c r="Q26" s="10"/>
      <c r="R26" s="10"/>
      <c r="S26" s="10"/>
      <c r="T26" s="10"/>
      <c r="U26" s="10"/>
      <c r="V26" s="10"/>
      <c r="W26" s="10"/>
      <c r="X26" s="10"/>
      <c r="Y26" s="10"/>
      <c r="Z26" s="10"/>
      <c r="AA26" s="10"/>
    </row>
    <row r="27" spans="1:27" ht="19.899999999999999" customHeight="1" thickBot="1" x14ac:dyDescent="0.2">
      <c r="A27" s="9"/>
      <c r="B27" s="69"/>
      <c r="C27" s="70"/>
      <c r="D27" s="70"/>
      <c r="E27" s="71"/>
      <c r="F27" s="71"/>
      <c r="G27" s="71"/>
      <c r="H27" s="71"/>
      <c r="I27" s="71"/>
      <c r="J27" s="71"/>
      <c r="K27" s="71"/>
      <c r="L27" s="71"/>
      <c r="M27" s="71"/>
      <c r="N27" s="71"/>
      <c r="O27" s="71"/>
      <c r="P27" s="72"/>
      <c r="Q27" s="10"/>
      <c r="R27" s="10"/>
      <c r="S27" s="10"/>
      <c r="T27" s="10"/>
      <c r="U27" s="10"/>
      <c r="V27" s="10"/>
      <c r="W27" s="10"/>
      <c r="X27" s="10"/>
      <c r="Y27" s="10"/>
      <c r="Z27" s="10"/>
      <c r="AA27" s="10"/>
    </row>
    <row r="28" spans="1:27" ht="19.899999999999999" customHeight="1" thickBot="1" x14ac:dyDescent="0.2">
      <c r="A28" s="9"/>
      <c r="B28" s="415" t="s">
        <v>61</v>
      </c>
      <c r="C28" s="416"/>
      <c r="D28" s="416"/>
      <c r="E28" s="416"/>
      <c r="F28" s="416"/>
      <c r="G28" s="416"/>
      <c r="H28" s="416"/>
      <c r="I28" s="416"/>
      <c r="J28" s="416"/>
      <c r="K28" s="416"/>
      <c r="L28" s="416"/>
      <c r="M28" s="416"/>
      <c r="N28" s="416"/>
      <c r="O28" s="416"/>
      <c r="P28" s="417"/>
      <c r="Q28" s="10"/>
      <c r="R28" s="10"/>
      <c r="S28" s="10"/>
      <c r="T28" s="10"/>
      <c r="U28" s="10"/>
      <c r="V28" s="10"/>
      <c r="W28" s="10"/>
      <c r="X28" s="10"/>
      <c r="Y28" s="10"/>
      <c r="Z28" s="10"/>
      <c r="AA28" s="10"/>
    </row>
    <row r="29" spans="1:27" ht="41.65" customHeight="1" x14ac:dyDescent="0.15">
      <c r="A29" s="9"/>
      <c r="B29" s="411" t="s">
        <v>62</v>
      </c>
      <c r="C29" s="73" t="s">
        <v>26</v>
      </c>
      <c r="D29" s="73" t="s">
        <v>27</v>
      </c>
      <c r="E29" s="73" t="s">
        <v>28</v>
      </c>
      <c r="F29" s="73" t="s">
        <v>29</v>
      </c>
      <c r="G29" s="73" t="s">
        <v>30</v>
      </c>
      <c r="H29" s="73" t="s">
        <v>31</v>
      </c>
      <c r="I29" s="73" t="s">
        <v>32</v>
      </c>
      <c r="J29" s="73" t="s">
        <v>33</v>
      </c>
      <c r="K29" s="73" t="s">
        <v>34</v>
      </c>
      <c r="L29" s="73" t="s">
        <v>35</v>
      </c>
      <c r="M29" s="73" t="s">
        <v>36</v>
      </c>
      <c r="N29" s="73" t="s">
        <v>37</v>
      </c>
      <c r="O29" s="73" t="s">
        <v>63</v>
      </c>
      <c r="P29" s="74" t="s">
        <v>39</v>
      </c>
      <c r="Q29" s="10"/>
      <c r="R29" s="10"/>
      <c r="S29" s="10"/>
      <c r="T29" s="10"/>
      <c r="U29" s="10"/>
      <c r="V29" s="10"/>
      <c r="W29" s="10"/>
      <c r="X29" s="10"/>
      <c r="Y29" s="10"/>
      <c r="Z29" s="10"/>
      <c r="AA29" s="10"/>
    </row>
    <row r="30" spans="1:27" ht="53.25" customHeight="1" thickBot="1" x14ac:dyDescent="0.2">
      <c r="A30" s="9"/>
      <c r="B30" s="412"/>
      <c r="C30" s="75">
        <f>C15-C25</f>
        <v>-593641011</v>
      </c>
      <c r="D30" s="75">
        <f t="shared" ref="D30:O30" si="4">D15-D25</f>
        <v>-178222225</v>
      </c>
      <c r="E30" s="75">
        <f t="shared" si="4"/>
        <v>-3994231</v>
      </c>
      <c r="F30" s="75">
        <f t="shared" si="4"/>
        <v>-182959693</v>
      </c>
      <c r="G30" s="75">
        <f t="shared" si="4"/>
        <v>-116995850</v>
      </c>
      <c r="H30" s="75">
        <f t="shared" si="4"/>
        <v>-24110824</v>
      </c>
      <c r="I30" s="75">
        <f>I15-I25</f>
        <v>763946929</v>
      </c>
      <c r="J30" s="75">
        <f t="shared" si="4"/>
        <v>0</v>
      </c>
      <c r="K30" s="75">
        <f t="shared" si="4"/>
        <v>0</v>
      </c>
      <c r="L30" s="75">
        <f t="shared" si="4"/>
        <v>0</v>
      </c>
      <c r="M30" s="75">
        <f t="shared" si="4"/>
        <v>0</v>
      </c>
      <c r="N30" s="75">
        <f t="shared" si="4"/>
        <v>0</v>
      </c>
      <c r="O30" s="75">
        <f t="shared" si="4"/>
        <v>-775857467</v>
      </c>
      <c r="P30" s="220" t="s">
        <v>64</v>
      </c>
      <c r="Q30" s="10"/>
      <c r="R30" s="10"/>
      <c r="S30" s="10"/>
      <c r="T30" s="10"/>
      <c r="U30" s="10"/>
      <c r="V30" s="10"/>
      <c r="W30" s="10"/>
      <c r="X30" s="10"/>
      <c r="Y30" s="10"/>
      <c r="Z30" s="10"/>
      <c r="AA30" s="10"/>
    </row>
    <row r="31" spans="1:27" ht="30.75" customHeight="1" x14ac:dyDescent="0.15">
      <c r="A31" s="9"/>
      <c r="B31" s="76"/>
      <c r="C31" s="70"/>
      <c r="D31" s="70"/>
      <c r="E31" s="71"/>
      <c r="F31" s="71"/>
      <c r="G31" s="71"/>
      <c r="H31" s="71"/>
      <c r="I31" s="71"/>
      <c r="J31" s="71"/>
      <c r="K31" s="71"/>
      <c r="L31" s="71"/>
      <c r="M31" s="71"/>
      <c r="N31" s="71"/>
      <c r="O31" s="71"/>
      <c r="P31" s="72"/>
      <c r="Q31" s="10"/>
      <c r="R31" s="10"/>
      <c r="S31" s="10"/>
      <c r="T31" s="10"/>
      <c r="U31" s="10"/>
      <c r="V31" s="10"/>
      <c r="W31" s="10"/>
      <c r="X31" s="10"/>
      <c r="Y31" s="10"/>
      <c r="Z31" s="10"/>
      <c r="AA31" s="10"/>
    </row>
    <row r="32" spans="1:27" ht="13.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7" ht="12.75" customHeight="1" x14ac:dyDescent="0.15">
      <c r="A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12.75" customHeight="1" x14ac:dyDescent="0.15">
      <c r="A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2.75" customHeight="1" x14ac:dyDescent="0.15">
      <c r="A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12.75" customHeight="1" x14ac:dyDescent="0.15">
      <c r="A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12.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12.7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12.7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ht="12.7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1:27" ht="12.75"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1:27" ht="12.75" customHeight="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1:27" ht="12.75"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1:27" ht="12.75"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1:27" ht="12.75" customHeight="1"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1:27" ht="12.75"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1:27" ht="12.75"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1:27" ht="12.75"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1:27" ht="12.75" customHeight="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1:27" ht="12.75" customHeight="1"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1:27" ht="12.7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1:27" ht="12.75"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1:27" ht="12.75"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1:27" ht="12.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1:27" ht="12.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1:27" ht="12.75" customHeight="1"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1:27" ht="12.75"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1:27" ht="12.75" customHeight="1"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1:27" ht="12.75"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1:27" ht="12.75" customHeight="1"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27" ht="12.75"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27" ht="12.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27" ht="12.7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27" ht="12.7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27" ht="12.7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27" ht="12.7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1:27" ht="12.7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1:27" ht="12.7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1:27" ht="12.7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1:27" ht="12.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1:27" ht="12.75"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1:27" ht="12.75" customHeight="1"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1:27" ht="12.7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1:27" ht="12.7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1:27" ht="12.75"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1:27" ht="12.75" customHeight="1"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1:27" ht="12.75" customHeight="1"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1:27" ht="12.75"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1:27" ht="12.75" customHeight="1"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1:27" ht="12.75"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1:27" ht="12.7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1:27" ht="12.7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1:27" ht="12.75"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1:27" ht="12.75"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1:27" ht="12.75"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1:27" ht="12.75" customHeight="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1:27" ht="12.75" customHeight="1"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1:27" ht="12.75"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customHeight="1"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1:27" ht="12.75"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1:27" ht="12.75"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customHeight="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customHeight="1"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ht="12.75"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1:27" ht="12.7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customHeight="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customHeight="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1:27" ht="12.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customHeight="1"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customHeight="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1:27" ht="12.75" customHeight="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2.75"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1:27" ht="12.75" customHeight="1"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2.75" customHeight="1"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2.75" customHeight="1"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1:27" ht="12.75" customHeight="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2.75" customHeight="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1:27" ht="12.75"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ht="12.7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ht="12.7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1:27" ht="12.75"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ht="12.75"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1:27" ht="12.75"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ht="12.75"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ht="12.7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1:27" ht="12.75"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ht="12.7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1:27" ht="12.7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ht="12.75"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ht="12.7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1:27" ht="12.75"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27" ht="12.75"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1:27" ht="12.7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1:27" ht="12.7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1:27" ht="12.7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1:27" ht="12.75"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1:27" ht="12.7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1:27" ht="12.7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1:27" ht="12.75"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1:27" ht="12.7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1:27" ht="12.7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1:27" ht="12.75"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1:27" ht="12.7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1:27" ht="12.7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1:27" ht="12.75"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1:27" ht="12.75"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1:27" ht="12.75"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1:27" ht="12.75"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1:27" ht="12.75"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1:27" ht="12.75"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1:27" ht="12.75"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1:27" ht="12.75"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1:27" ht="12.75"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1:27" ht="12.75"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1:27" ht="12.75"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1:27" ht="12.75"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1:27" ht="12.75"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1:27" ht="12.75"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1:27" ht="12.75"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1:27" ht="12.75" customHeight="1" x14ac:dyDescent="0.1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1:27" ht="12.75" customHeight="1" x14ac:dyDescent="0.1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1:27" ht="12.75" customHeight="1" x14ac:dyDescent="0.1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1:27" ht="12.75" customHeight="1" x14ac:dyDescent="0.1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1:27" ht="12.75" customHeight="1" x14ac:dyDescent="0.1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1:27" ht="12.75" customHeight="1" x14ac:dyDescent="0.1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1:27" ht="12.75" customHeight="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1:27" ht="12.75" customHeight="1" x14ac:dyDescent="0.1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1:27" ht="12.75" customHeight="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1:27" ht="12.75" customHeight="1" x14ac:dyDescent="0.1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1:27" ht="12.75" customHeight="1" x14ac:dyDescent="0.1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1:27" ht="12.75" customHeight="1" x14ac:dyDescent="0.1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1:27" ht="12.75" customHeight="1" x14ac:dyDescent="0.1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1:27" ht="12.75" customHeight="1" x14ac:dyDescent="0.1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1:27" ht="12.7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1:27" ht="12.75" customHeight="1" x14ac:dyDescent="0.1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1:27" ht="12.7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1:27" ht="12.7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1:27" ht="12.7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1:27" ht="12.7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1:27" ht="12.7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1:27" ht="12.7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1:27" ht="12.7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1:27" ht="12.7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1:27" ht="12.7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1:27" ht="12.7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1:27" ht="12.7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1:27" ht="12.7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1:27" ht="12.7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1:27" ht="12.7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1:27" ht="12.7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1:27" ht="12.7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1:27" ht="12.7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1:27" ht="12.7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1:27" ht="12.7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1:27" ht="12.7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1:27" ht="12.7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1:27" ht="12.7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1:27" ht="12.7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1:27" ht="12.7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2.7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2.7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2.75" customHeight="1"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2.75" customHeight="1"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2.75" customHeight="1"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2.75" customHeight="1"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2.75" customHeight="1"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2.75" customHeight="1"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2.75" customHeight="1"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2.75" customHeight="1"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2.75" customHeight="1"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2.75" customHeight="1"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2.75" customHeight="1"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2.7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2.7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2.75"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2.75" customHeight="1"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2.75" customHeight="1"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2.75" customHeight="1"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2.75" customHeight="1"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2.75" customHeight="1"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2.75" customHeight="1"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2.75" customHeight="1"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2.75" customHeight="1"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2.75" customHeight="1"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2.75" customHeight="1"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2.75" customHeight="1"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2.75" customHeigh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2.75" customHeight="1"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2.75" customHeight="1"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2.75" customHeight="1"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2.75" customHeight="1"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2.75" customHeight="1"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2.75" customHeight="1"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2.75" customHeight="1"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2.75" customHeight="1"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2.75" customHeight="1"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2.75" customHeight="1"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2.7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2.7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2.7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2.7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2.7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2.7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2.7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2.75" customHeight="1"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2.75" customHeight="1"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2.75" customHeight="1"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2.75" customHeight="1"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2.75" customHeight="1"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2.75" customHeight="1"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2.75" customHeight="1"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2.75" customHeight="1"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2.75" customHeight="1"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2.75" customHeight="1"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2.75" customHeight="1"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2.7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2.7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2.75" customHeight="1"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2.75" customHeight="1"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2.75" customHeight="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2.75" customHeight="1"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2.75" customHeight="1"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2.75" customHeight="1"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2.75" customHeight="1"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2.75" customHeight="1"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2.75" customHeight="1"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2.75" customHeight="1"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2.75" customHeight="1"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2.75" customHeight="1"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2.75" customHeight="1"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2.75" customHeight="1"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2.75" customHeight="1"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2.75" customHeight="1"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2.75" customHeight="1"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2.75" customHeight="1"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2.75" customHeight="1"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2.75" customHeight="1"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2.75" customHeight="1"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2.75" customHeight="1"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2.75" customHeight="1"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2.7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2.7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2.75" customHeight="1"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2.75" customHeight="1"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2.75" customHeight="1"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2.75" customHeight="1"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2.75" customHeight="1" x14ac:dyDescent="0.1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2.75" customHeight="1" x14ac:dyDescent="0.1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2.75" customHeight="1" x14ac:dyDescent="0.1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2.75" customHeight="1" x14ac:dyDescent="0.1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2.75" customHeight="1" x14ac:dyDescent="0.1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2.75" customHeight="1" x14ac:dyDescent="0.1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2.75" customHeight="1"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2.75" customHeight="1"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2.75" customHeight="1" x14ac:dyDescent="0.1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2.75" customHeight="1" x14ac:dyDescent="0.1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2.75" customHeight="1" x14ac:dyDescent="0.1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2.75" customHeight="1" x14ac:dyDescent="0.1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2.75" customHeight="1" x14ac:dyDescent="0.1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2.75" customHeight="1" x14ac:dyDescent="0.1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2.75" customHeight="1" x14ac:dyDescent="0.1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2.75" customHeight="1" x14ac:dyDescent="0.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2.75" customHeight="1" x14ac:dyDescent="0.1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2.75" customHeight="1" x14ac:dyDescent="0.1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2.75" customHeight="1" x14ac:dyDescent="0.1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2.75" customHeight="1" x14ac:dyDescent="0.1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2.75" customHeight="1"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2.75" customHeight="1"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2.75" customHeight="1" x14ac:dyDescent="0.1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2.75" customHeight="1" x14ac:dyDescent="0.1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2.75" customHeight="1" x14ac:dyDescent="0.1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2.75" customHeight="1" x14ac:dyDescent="0.1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2.75" customHeight="1" x14ac:dyDescent="0.1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2.75" customHeight="1" x14ac:dyDescent="0.1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2.75" customHeight="1" x14ac:dyDescent="0.1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2.75" customHeight="1" x14ac:dyDescent="0.1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2.75" customHeight="1" x14ac:dyDescent="0.1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2.75" customHeight="1" x14ac:dyDescent="0.1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2.75" customHeight="1" x14ac:dyDescent="0.1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2.75" customHeight="1" x14ac:dyDescent="0.1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2.75" customHeight="1" x14ac:dyDescent="0.1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2.75" customHeight="1" x14ac:dyDescent="0.1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2.75" customHeight="1" x14ac:dyDescent="0.1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2.75" customHeight="1" x14ac:dyDescent="0.1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2.75" customHeight="1" x14ac:dyDescent="0.1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2.75" customHeight="1" x14ac:dyDescent="0.1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2.75" customHeight="1" x14ac:dyDescent="0.1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2.75" customHeight="1" x14ac:dyDescent="0.1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2.75" customHeight="1" x14ac:dyDescent="0.1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2.75" customHeight="1" x14ac:dyDescent="0.1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2.75" customHeight="1" x14ac:dyDescent="0.1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2.75" customHeight="1" x14ac:dyDescent="0.1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2.75" customHeight="1" x14ac:dyDescent="0.1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2.75" customHeight="1" x14ac:dyDescent="0.1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2.75" customHeight="1" x14ac:dyDescent="0.1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2.75" customHeight="1" x14ac:dyDescent="0.1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2.75" customHeight="1" x14ac:dyDescent="0.1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2.75" customHeight="1" x14ac:dyDescent="0.1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2.75" customHeight="1" x14ac:dyDescent="0.1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2.75" customHeight="1" x14ac:dyDescent="0.1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2.75" customHeight="1" x14ac:dyDescent="0.1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2.75" customHeight="1" x14ac:dyDescent="0.1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2.75" customHeight="1" x14ac:dyDescent="0.1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2.75" customHeight="1" x14ac:dyDescent="0.1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2.75" customHeight="1" x14ac:dyDescent="0.1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2.75" customHeight="1" x14ac:dyDescent="0.1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2.75" customHeight="1" x14ac:dyDescent="0.1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2.75" customHeight="1" x14ac:dyDescent="0.1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2.75" customHeight="1" x14ac:dyDescent="0.1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2.75" customHeight="1" x14ac:dyDescent="0.1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2.75" customHeight="1" x14ac:dyDescent="0.1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2.75" customHeight="1" x14ac:dyDescent="0.1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2.75" customHeight="1" x14ac:dyDescent="0.1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2.75" customHeight="1" x14ac:dyDescent="0.1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2.75" customHeight="1" x14ac:dyDescent="0.1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2.75" customHeight="1" x14ac:dyDescent="0.1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2.75" customHeight="1" x14ac:dyDescent="0.1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2.75" customHeight="1" x14ac:dyDescent="0.1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2.75" customHeight="1" x14ac:dyDescent="0.1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2.75" customHeight="1" x14ac:dyDescent="0.1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2.75" customHeight="1" x14ac:dyDescent="0.1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2.75" customHeight="1" x14ac:dyDescent="0.1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2.75" customHeight="1" x14ac:dyDescent="0.1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2.75" customHeight="1" x14ac:dyDescent="0.1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2.75" customHeight="1" x14ac:dyDescent="0.1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2.75" customHeight="1" x14ac:dyDescent="0.1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2.75" customHeight="1" x14ac:dyDescent="0.1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2.75" customHeight="1" x14ac:dyDescent="0.1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2.75" customHeight="1" x14ac:dyDescent="0.1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2.75" customHeight="1" x14ac:dyDescent="0.1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2.75" customHeight="1" x14ac:dyDescent="0.1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2.75" customHeight="1" x14ac:dyDescent="0.1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2.75" customHeight="1" x14ac:dyDescent="0.1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2.75" customHeight="1" x14ac:dyDescent="0.1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2.75" customHeight="1" x14ac:dyDescent="0.1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2.75" customHeight="1" x14ac:dyDescent="0.1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2.75" customHeight="1" x14ac:dyDescent="0.1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2.75" customHeight="1" x14ac:dyDescent="0.1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2.75" customHeight="1" x14ac:dyDescent="0.1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2.75" customHeight="1" x14ac:dyDescent="0.1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2.75" customHeight="1" x14ac:dyDescent="0.1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2.75" customHeight="1" x14ac:dyDescent="0.1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2.75" customHeight="1" x14ac:dyDescent="0.1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2.75" customHeight="1" x14ac:dyDescent="0.1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2.75" customHeight="1" x14ac:dyDescent="0.1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2.75" customHeight="1" x14ac:dyDescent="0.1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2.75" customHeight="1" x14ac:dyDescent="0.1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2.75" customHeight="1" x14ac:dyDescent="0.1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2.75" customHeight="1" x14ac:dyDescent="0.1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2.75" customHeight="1" x14ac:dyDescent="0.1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2.75" customHeight="1" x14ac:dyDescent="0.1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2.75" customHeight="1" x14ac:dyDescent="0.1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2.75" customHeight="1" x14ac:dyDescent="0.1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2.75" customHeight="1" x14ac:dyDescent="0.1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2.75" customHeight="1" x14ac:dyDescent="0.1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2.75" customHeight="1" x14ac:dyDescent="0.1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2.75" customHeight="1" x14ac:dyDescent="0.1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2.75" customHeight="1" x14ac:dyDescent="0.1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2.75" customHeight="1" x14ac:dyDescent="0.1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2.75" customHeight="1" x14ac:dyDescent="0.1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2.75" customHeight="1" x14ac:dyDescent="0.1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2.75" customHeight="1" x14ac:dyDescent="0.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2.75" customHeight="1" x14ac:dyDescent="0.1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2.75" customHeight="1" x14ac:dyDescent="0.1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2.75" customHeight="1" x14ac:dyDescent="0.1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2.75" customHeight="1" x14ac:dyDescent="0.1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2.75" customHeight="1" x14ac:dyDescent="0.1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2.75" customHeight="1" x14ac:dyDescent="0.1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2.75" customHeight="1" x14ac:dyDescent="0.1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2.75" customHeight="1" x14ac:dyDescent="0.1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2.75" customHeight="1" x14ac:dyDescent="0.1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2.75" customHeight="1" x14ac:dyDescent="0.1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2.75" customHeight="1" x14ac:dyDescent="0.1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2.75" customHeight="1" x14ac:dyDescent="0.1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2.75" customHeight="1" x14ac:dyDescent="0.1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2.75" customHeight="1" x14ac:dyDescent="0.1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2.75" customHeight="1" x14ac:dyDescent="0.1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2.75" customHeight="1" x14ac:dyDescent="0.1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2.75" customHeight="1" x14ac:dyDescent="0.1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2.75" customHeight="1" x14ac:dyDescent="0.1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2.75" customHeight="1" x14ac:dyDescent="0.1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2.75" customHeight="1" x14ac:dyDescent="0.1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2.75" customHeight="1" x14ac:dyDescent="0.1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2.75" customHeight="1" x14ac:dyDescent="0.1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2.75" customHeight="1" x14ac:dyDescent="0.1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2.75" customHeight="1" x14ac:dyDescent="0.1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2.75" customHeight="1" x14ac:dyDescent="0.1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2.75" customHeight="1" x14ac:dyDescent="0.1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2.75" customHeight="1" x14ac:dyDescent="0.1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2.75" customHeight="1" x14ac:dyDescent="0.1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2.75" customHeight="1" x14ac:dyDescent="0.1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2.75" customHeight="1" x14ac:dyDescent="0.1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2.75" customHeight="1" x14ac:dyDescent="0.1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2.75" customHeight="1" x14ac:dyDescent="0.1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2.75" customHeight="1" x14ac:dyDescent="0.1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2.75" customHeight="1" x14ac:dyDescent="0.1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2.75" customHeight="1" x14ac:dyDescent="0.1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2.75" customHeight="1" x14ac:dyDescent="0.1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2.75" customHeight="1" x14ac:dyDescent="0.1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2.75" customHeight="1" x14ac:dyDescent="0.1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2.75" customHeight="1" x14ac:dyDescent="0.1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2.75" customHeight="1" x14ac:dyDescent="0.1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2.75" customHeight="1" x14ac:dyDescent="0.1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2.75" customHeight="1" x14ac:dyDescent="0.1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2.75" customHeight="1" x14ac:dyDescent="0.1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2.75" customHeight="1" x14ac:dyDescent="0.1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2.75" customHeight="1" x14ac:dyDescent="0.1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2.75" customHeight="1" x14ac:dyDescent="0.1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2.75" customHeight="1" x14ac:dyDescent="0.1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2.75" customHeight="1" x14ac:dyDescent="0.1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2.75" customHeight="1" x14ac:dyDescent="0.1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2.75" customHeight="1" x14ac:dyDescent="0.1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2.75" customHeight="1" x14ac:dyDescent="0.1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2.75" customHeight="1" x14ac:dyDescent="0.1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2.75" customHeight="1" x14ac:dyDescent="0.1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2.75" customHeight="1" x14ac:dyDescent="0.1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2.75" customHeight="1" x14ac:dyDescent="0.1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2.75" customHeight="1" x14ac:dyDescent="0.1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2.75" customHeight="1" x14ac:dyDescent="0.1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2.75" customHeight="1" x14ac:dyDescent="0.1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2.75" customHeight="1" x14ac:dyDescent="0.1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2.75" customHeight="1" x14ac:dyDescent="0.1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2.75" customHeight="1" x14ac:dyDescent="0.1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2.75" customHeight="1" x14ac:dyDescent="0.1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2.75" customHeight="1" x14ac:dyDescent="0.1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2.75" customHeight="1" x14ac:dyDescent="0.1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2.75" customHeight="1" x14ac:dyDescent="0.1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2.75" customHeight="1" x14ac:dyDescent="0.1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2.75" customHeight="1" x14ac:dyDescent="0.1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2.75" customHeight="1" x14ac:dyDescent="0.1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2.75" customHeight="1" x14ac:dyDescent="0.1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2.75" customHeight="1" x14ac:dyDescent="0.1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2.75" customHeight="1" x14ac:dyDescent="0.1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2.75" customHeight="1" x14ac:dyDescent="0.1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2.75" customHeight="1" x14ac:dyDescent="0.1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2.75" customHeight="1" x14ac:dyDescent="0.1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2.75" customHeight="1" x14ac:dyDescent="0.1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2.75" customHeight="1" x14ac:dyDescent="0.1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2.75" customHeight="1" x14ac:dyDescent="0.1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2.75" customHeight="1" x14ac:dyDescent="0.1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2.75" customHeight="1" x14ac:dyDescent="0.1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2.75" customHeight="1" x14ac:dyDescent="0.1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2.75" customHeight="1" x14ac:dyDescent="0.1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2.75" customHeight="1" x14ac:dyDescent="0.1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2.75" customHeight="1" x14ac:dyDescent="0.1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2.75" customHeight="1" x14ac:dyDescent="0.1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2.75" customHeight="1" x14ac:dyDescent="0.1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2.75" customHeight="1" x14ac:dyDescent="0.1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2.75" customHeight="1" x14ac:dyDescent="0.1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2.75" customHeight="1" x14ac:dyDescent="0.1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2.75" customHeight="1" x14ac:dyDescent="0.1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2.75" customHeight="1" x14ac:dyDescent="0.1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2.75" customHeight="1" x14ac:dyDescent="0.1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2.75" customHeight="1" x14ac:dyDescent="0.1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2.75" customHeight="1" x14ac:dyDescent="0.1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2.75" customHeight="1" x14ac:dyDescent="0.1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2.75" customHeight="1" x14ac:dyDescent="0.1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2.75" customHeight="1" x14ac:dyDescent="0.1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2.75" customHeight="1" x14ac:dyDescent="0.1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2.75" customHeight="1" x14ac:dyDescent="0.1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2.75" customHeight="1" x14ac:dyDescent="0.1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2.75" customHeight="1" x14ac:dyDescent="0.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2.75" customHeight="1" x14ac:dyDescent="0.1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2.75" customHeight="1" x14ac:dyDescent="0.1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2.75" customHeight="1" x14ac:dyDescent="0.1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2.75" customHeight="1" x14ac:dyDescent="0.1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2.75" customHeight="1" x14ac:dyDescent="0.1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2.75" customHeight="1" x14ac:dyDescent="0.1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2.75" customHeight="1" x14ac:dyDescent="0.1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2.75" customHeight="1" x14ac:dyDescent="0.1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2.75" customHeight="1" x14ac:dyDescent="0.1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2.75" customHeight="1" x14ac:dyDescent="0.1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2.75" customHeight="1" x14ac:dyDescent="0.1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2.75" customHeight="1" x14ac:dyDescent="0.1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2.75" customHeight="1" x14ac:dyDescent="0.1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2.75" customHeight="1" x14ac:dyDescent="0.1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2.75" customHeight="1" x14ac:dyDescent="0.1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2.75" customHeight="1" x14ac:dyDescent="0.1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2.75" customHeight="1" x14ac:dyDescent="0.1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2.75" customHeight="1" x14ac:dyDescent="0.1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2.75" customHeight="1" x14ac:dyDescent="0.1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2.75" customHeight="1" x14ac:dyDescent="0.1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2.75" customHeight="1" x14ac:dyDescent="0.1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2.75" customHeight="1" x14ac:dyDescent="0.1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2.75" customHeight="1" x14ac:dyDescent="0.1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2.75" customHeight="1" x14ac:dyDescent="0.1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2.75" customHeight="1" x14ac:dyDescent="0.1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2.75" customHeight="1" x14ac:dyDescent="0.1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2.75" customHeight="1" x14ac:dyDescent="0.1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2.75" customHeight="1" x14ac:dyDescent="0.1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2.75" customHeight="1" x14ac:dyDescent="0.1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2.75" customHeight="1" x14ac:dyDescent="0.1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2.75" customHeight="1" x14ac:dyDescent="0.1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2.75" customHeight="1" x14ac:dyDescent="0.1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2.75" customHeight="1" x14ac:dyDescent="0.1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2.75" customHeight="1" x14ac:dyDescent="0.1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2.75" customHeight="1" x14ac:dyDescent="0.1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2.75" customHeight="1" x14ac:dyDescent="0.1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2.75" customHeight="1" x14ac:dyDescent="0.1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2.75" customHeight="1" x14ac:dyDescent="0.1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2.75" customHeight="1" x14ac:dyDescent="0.1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2.75" customHeight="1" x14ac:dyDescent="0.1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2.75" customHeight="1" x14ac:dyDescent="0.1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2.75" customHeight="1" x14ac:dyDescent="0.1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2.75" customHeight="1" x14ac:dyDescent="0.1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2.75" customHeight="1" x14ac:dyDescent="0.1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2.75" customHeight="1" x14ac:dyDescent="0.1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2.75" customHeight="1" x14ac:dyDescent="0.1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2.75" customHeight="1" x14ac:dyDescent="0.1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2.75" customHeight="1" x14ac:dyDescent="0.1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2.75" customHeight="1" x14ac:dyDescent="0.1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2.75" customHeight="1" x14ac:dyDescent="0.1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2.75" customHeight="1" x14ac:dyDescent="0.1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2.75" customHeight="1" x14ac:dyDescent="0.1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2.75" customHeight="1" x14ac:dyDescent="0.1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2.75" customHeight="1" x14ac:dyDescent="0.1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2.75" customHeight="1" x14ac:dyDescent="0.1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2.75" customHeight="1" x14ac:dyDescent="0.1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2.75" customHeight="1" x14ac:dyDescent="0.1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2.75" customHeight="1" x14ac:dyDescent="0.1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2.75" customHeight="1" x14ac:dyDescent="0.1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2.75" customHeight="1" x14ac:dyDescent="0.1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2.75" customHeight="1" x14ac:dyDescent="0.1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2.75" customHeight="1" x14ac:dyDescent="0.1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2.75" customHeight="1" x14ac:dyDescent="0.1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2.75" customHeight="1" x14ac:dyDescent="0.1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2.75" customHeight="1" x14ac:dyDescent="0.1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2.75" customHeight="1" x14ac:dyDescent="0.1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2.75" customHeight="1" x14ac:dyDescent="0.1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2.75" customHeight="1" x14ac:dyDescent="0.1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2.75" customHeight="1" x14ac:dyDescent="0.1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2.75" customHeight="1" x14ac:dyDescent="0.1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2.75" customHeight="1" x14ac:dyDescent="0.1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2.75" customHeight="1" x14ac:dyDescent="0.1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2.75" customHeight="1" x14ac:dyDescent="0.1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2.75" customHeight="1" x14ac:dyDescent="0.1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2.75" customHeight="1" x14ac:dyDescent="0.1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2.75" customHeight="1" x14ac:dyDescent="0.1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2.75" customHeight="1" x14ac:dyDescent="0.1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2.75" customHeight="1" x14ac:dyDescent="0.1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2.75" customHeight="1" x14ac:dyDescent="0.1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2.75" customHeight="1" x14ac:dyDescent="0.1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2.75" customHeight="1" x14ac:dyDescent="0.1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2.75" customHeight="1" x14ac:dyDescent="0.1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2.75" customHeight="1" x14ac:dyDescent="0.1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2.75" customHeight="1" x14ac:dyDescent="0.1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2.75" customHeight="1" x14ac:dyDescent="0.1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2.75" customHeight="1" x14ac:dyDescent="0.1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2.75" customHeight="1" x14ac:dyDescent="0.1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2.75" customHeight="1" x14ac:dyDescent="0.1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2.75" customHeight="1" x14ac:dyDescent="0.1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2.75" customHeight="1" x14ac:dyDescent="0.1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2.75" customHeight="1" x14ac:dyDescent="0.1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2.75" customHeight="1" x14ac:dyDescent="0.1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2.75" customHeight="1" x14ac:dyDescent="0.1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2.75" customHeight="1" x14ac:dyDescent="0.1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2.75" customHeight="1" x14ac:dyDescent="0.1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2.75" customHeight="1" x14ac:dyDescent="0.1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2.75" customHeight="1" x14ac:dyDescent="0.1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2.75" customHeight="1" x14ac:dyDescent="0.1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2.75" customHeight="1" x14ac:dyDescent="0.1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2.75" customHeight="1" x14ac:dyDescent="0.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2.75" customHeight="1" x14ac:dyDescent="0.1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2.75" customHeight="1" x14ac:dyDescent="0.1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2.75" customHeight="1" x14ac:dyDescent="0.1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2.75" customHeight="1" x14ac:dyDescent="0.1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2.75" customHeight="1" x14ac:dyDescent="0.1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2.75" customHeight="1" x14ac:dyDescent="0.1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2.75" customHeight="1" x14ac:dyDescent="0.1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2.75" customHeight="1" x14ac:dyDescent="0.1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2.75" customHeight="1" x14ac:dyDescent="0.1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2.75" customHeight="1" x14ac:dyDescent="0.1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2.75" customHeight="1" x14ac:dyDescent="0.1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2.75" customHeight="1" x14ac:dyDescent="0.1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2.75" customHeight="1" x14ac:dyDescent="0.1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2.75" customHeight="1" x14ac:dyDescent="0.1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2.75" customHeight="1" x14ac:dyDescent="0.1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2.75" customHeight="1" x14ac:dyDescent="0.1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2.75" customHeight="1" x14ac:dyDescent="0.1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2.75" customHeight="1" x14ac:dyDescent="0.1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2.75" customHeight="1" x14ac:dyDescent="0.1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2.75" customHeight="1" x14ac:dyDescent="0.1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2.75" customHeight="1" x14ac:dyDescent="0.1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2.75" customHeight="1" x14ac:dyDescent="0.1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2.75" customHeight="1" x14ac:dyDescent="0.1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2.75" customHeight="1" x14ac:dyDescent="0.1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2.75" customHeight="1" x14ac:dyDescent="0.1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2.75" customHeight="1" x14ac:dyDescent="0.1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2.75" customHeight="1" x14ac:dyDescent="0.1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2.75" customHeight="1" x14ac:dyDescent="0.1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2.75" customHeight="1" x14ac:dyDescent="0.1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2.75" customHeight="1" x14ac:dyDescent="0.1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2.75" customHeight="1" x14ac:dyDescent="0.1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2.75" customHeight="1" x14ac:dyDescent="0.1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2.75" customHeight="1" x14ac:dyDescent="0.1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2.75" customHeight="1" x14ac:dyDescent="0.1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2.75" customHeight="1" x14ac:dyDescent="0.1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2.75" customHeight="1" x14ac:dyDescent="0.1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2.75" customHeight="1" x14ac:dyDescent="0.1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2.75" customHeight="1" x14ac:dyDescent="0.1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2.75" customHeight="1" x14ac:dyDescent="0.1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2.75" customHeight="1" x14ac:dyDescent="0.1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2.75" customHeight="1" x14ac:dyDescent="0.1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2.75" customHeight="1" x14ac:dyDescent="0.1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2.75" customHeight="1" x14ac:dyDescent="0.1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2.75" customHeight="1" x14ac:dyDescent="0.1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2.75" customHeight="1" x14ac:dyDescent="0.1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2.75" customHeight="1" x14ac:dyDescent="0.1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2.75" customHeight="1" x14ac:dyDescent="0.1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2.75" customHeight="1" x14ac:dyDescent="0.1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2.75" customHeight="1" x14ac:dyDescent="0.1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2.75" customHeight="1" x14ac:dyDescent="0.1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2.75" customHeight="1" x14ac:dyDescent="0.1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2.75" customHeight="1" x14ac:dyDescent="0.1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2.75" customHeight="1" x14ac:dyDescent="0.1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2.75" customHeight="1" x14ac:dyDescent="0.1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2.75" customHeight="1" x14ac:dyDescent="0.1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2.75" customHeight="1" x14ac:dyDescent="0.1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2.75" customHeight="1" x14ac:dyDescent="0.1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2.75" customHeight="1" x14ac:dyDescent="0.1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2.75" customHeight="1" x14ac:dyDescent="0.1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2.75" customHeight="1" x14ac:dyDescent="0.1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2.75" customHeight="1" x14ac:dyDescent="0.1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2.75" customHeight="1" x14ac:dyDescent="0.1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2.75" customHeight="1" x14ac:dyDescent="0.1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2.75" customHeight="1" x14ac:dyDescent="0.1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2.75" customHeight="1" x14ac:dyDescent="0.1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2.75" customHeight="1" x14ac:dyDescent="0.1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2.75" customHeight="1" x14ac:dyDescent="0.1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2.75" customHeight="1" x14ac:dyDescent="0.1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2.75" customHeight="1" x14ac:dyDescent="0.1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2.75" customHeight="1" x14ac:dyDescent="0.1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2.75" customHeight="1" x14ac:dyDescent="0.1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2.75" customHeight="1" x14ac:dyDescent="0.1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2.75" customHeight="1" x14ac:dyDescent="0.1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2.75" customHeight="1" x14ac:dyDescent="0.1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2.75" customHeight="1" x14ac:dyDescent="0.1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2.75" customHeight="1" x14ac:dyDescent="0.1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2.75" customHeight="1" x14ac:dyDescent="0.1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2.75" customHeight="1" x14ac:dyDescent="0.1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2.75" customHeight="1" x14ac:dyDescent="0.1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2.75" customHeight="1" x14ac:dyDescent="0.1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2.75" customHeight="1" x14ac:dyDescent="0.1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2.75" customHeight="1" x14ac:dyDescent="0.1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2.75" customHeight="1" x14ac:dyDescent="0.1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2.75" customHeight="1" x14ac:dyDescent="0.1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2.75" customHeight="1" x14ac:dyDescent="0.1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2.75" customHeight="1" x14ac:dyDescent="0.1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2.75" customHeight="1" x14ac:dyDescent="0.1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2.75" customHeight="1" x14ac:dyDescent="0.1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2.75" customHeight="1" x14ac:dyDescent="0.1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2.75" customHeight="1" x14ac:dyDescent="0.1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2.75" customHeight="1" x14ac:dyDescent="0.1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2.75" customHeight="1" x14ac:dyDescent="0.1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2.75" customHeight="1" x14ac:dyDescent="0.1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2.75" customHeight="1" x14ac:dyDescent="0.1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2.75" customHeight="1" x14ac:dyDescent="0.1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2.75" customHeight="1" x14ac:dyDescent="0.1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2.75" customHeight="1" x14ac:dyDescent="0.1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2.75" customHeight="1" x14ac:dyDescent="0.1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2.75" customHeight="1" x14ac:dyDescent="0.1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2.75" customHeight="1" x14ac:dyDescent="0.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2.75" customHeight="1" x14ac:dyDescent="0.1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2.75" customHeight="1" x14ac:dyDescent="0.1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2.75" customHeight="1" x14ac:dyDescent="0.1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2.75" customHeight="1" x14ac:dyDescent="0.1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2.75" customHeight="1" x14ac:dyDescent="0.1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2.75" customHeight="1" x14ac:dyDescent="0.1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2.75" customHeight="1" x14ac:dyDescent="0.1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2.75" customHeight="1" x14ac:dyDescent="0.1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2.75" customHeight="1" x14ac:dyDescent="0.1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2.75" customHeight="1" x14ac:dyDescent="0.1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2.75" customHeight="1" x14ac:dyDescent="0.1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2.75" customHeight="1" x14ac:dyDescent="0.1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2.75" customHeight="1" x14ac:dyDescent="0.1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2.75" customHeight="1" x14ac:dyDescent="0.1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2.75" customHeight="1" x14ac:dyDescent="0.1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2.75" customHeight="1" x14ac:dyDescent="0.1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2.75" customHeight="1" x14ac:dyDescent="0.1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2.75" customHeight="1" x14ac:dyDescent="0.1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2.75" customHeight="1" x14ac:dyDescent="0.1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2.75" customHeight="1" x14ac:dyDescent="0.1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2.75" customHeight="1" x14ac:dyDescent="0.1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2.75" customHeight="1" x14ac:dyDescent="0.1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2.75" customHeight="1" x14ac:dyDescent="0.1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2.75" customHeight="1" x14ac:dyDescent="0.1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2.75" customHeight="1" x14ac:dyDescent="0.1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2.75" customHeight="1" x14ac:dyDescent="0.1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2.75" customHeight="1" x14ac:dyDescent="0.1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2.75" customHeight="1" x14ac:dyDescent="0.1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2.75" customHeight="1" x14ac:dyDescent="0.1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2.75" customHeight="1" x14ac:dyDescent="0.1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2.75" customHeight="1" x14ac:dyDescent="0.1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2.75" customHeight="1" x14ac:dyDescent="0.1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2.75" customHeight="1" x14ac:dyDescent="0.1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2.75" customHeight="1" x14ac:dyDescent="0.1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2.75" customHeight="1" x14ac:dyDescent="0.1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2.75" customHeight="1" x14ac:dyDescent="0.1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2.75" customHeight="1" x14ac:dyDescent="0.1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2.75" customHeight="1" x14ac:dyDescent="0.1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2.75" customHeight="1" x14ac:dyDescent="0.1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2.75" customHeight="1" x14ac:dyDescent="0.1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2.75" customHeight="1" x14ac:dyDescent="0.1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2.75" customHeight="1" x14ac:dyDescent="0.1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2.75" customHeight="1" x14ac:dyDescent="0.1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2.75" customHeight="1" x14ac:dyDescent="0.1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2.75" customHeight="1" x14ac:dyDescent="0.1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2.75" customHeight="1" x14ac:dyDescent="0.1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2.75" customHeight="1" x14ac:dyDescent="0.1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2.75" customHeight="1" x14ac:dyDescent="0.1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2.75" customHeight="1" x14ac:dyDescent="0.1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2.75" customHeight="1" x14ac:dyDescent="0.1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2.75" customHeight="1" x14ac:dyDescent="0.1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2.75" customHeight="1" x14ac:dyDescent="0.1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2.75" customHeight="1" x14ac:dyDescent="0.1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2.75" customHeight="1" x14ac:dyDescent="0.1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2.75" customHeight="1" x14ac:dyDescent="0.1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2.75" customHeight="1" x14ac:dyDescent="0.1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2.75" customHeight="1" x14ac:dyDescent="0.1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2.75" customHeight="1" x14ac:dyDescent="0.1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2.75" customHeight="1" x14ac:dyDescent="0.1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2.75" customHeight="1" x14ac:dyDescent="0.1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2.75" customHeight="1" x14ac:dyDescent="0.1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2.75" customHeight="1" x14ac:dyDescent="0.1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2.75" customHeight="1" x14ac:dyDescent="0.1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2.75" customHeight="1" x14ac:dyDescent="0.1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2.75" customHeight="1" x14ac:dyDescent="0.1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2.75" customHeight="1" x14ac:dyDescent="0.1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2.75" customHeight="1" x14ac:dyDescent="0.1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2.75" customHeight="1" x14ac:dyDescent="0.1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2.75" customHeight="1" x14ac:dyDescent="0.1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2.75" customHeight="1" x14ac:dyDescent="0.1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2.75" customHeight="1" x14ac:dyDescent="0.1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2.75" customHeight="1" x14ac:dyDescent="0.1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2.75" customHeight="1" x14ac:dyDescent="0.1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2.75" customHeight="1" x14ac:dyDescent="0.1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2.75" customHeight="1" x14ac:dyDescent="0.1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2.75" customHeight="1" x14ac:dyDescent="0.1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2.75" customHeight="1" x14ac:dyDescent="0.1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2.75" customHeight="1" x14ac:dyDescent="0.1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2.75" customHeight="1" x14ac:dyDescent="0.1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2.75" customHeight="1" x14ac:dyDescent="0.1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2.75" customHeight="1" x14ac:dyDescent="0.1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2.75" customHeight="1" x14ac:dyDescent="0.1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2.75" customHeight="1" x14ac:dyDescent="0.1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2.75" customHeight="1" x14ac:dyDescent="0.1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2.75" customHeight="1" x14ac:dyDescent="0.1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2.75" customHeight="1" x14ac:dyDescent="0.1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2.75" customHeight="1" x14ac:dyDescent="0.1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2.75" customHeight="1" x14ac:dyDescent="0.1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2.75" customHeight="1" x14ac:dyDescent="0.1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2.75" customHeight="1" x14ac:dyDescent="0.1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2.75" customHeight="1" x14ac:dyDescent="0.1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2.75" customHeight="1" x14ac:dyDescent="0.1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2.75" customHeight="1" x14ac:dyDescent="0.1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2.75" customHeight="1" x14ac:dyDescent="0.1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2.75" customHeight="1" x14ac:dyDescent="0.1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2.75" customHeight="1" x14ac:dyDescent="0.1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2.75" customHeight="1" x14ac:dyDescent="0.1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2.75" customHeight="1" x14ac:dyDescent="0.1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2.75" customHeight="1" x14ac:dyDescent="0.1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2.75" customHeight="1" x14ac:dyDescent="0.1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2.75" customHeight="1" x14ac:dyDescent="0.1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2.75" customHeight="1" x14ac:dyDescent="0.1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2.75" customHeight="1" x14ac:dyDescent="0.1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2.75" customHeight="1" x14ac:dyDescent="0.1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2.75" customHeight="1" x14ac:dyDescent="0.1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2.75" customHeight="1" x14ac:dyDescent="0.1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2.75" customHeight="1" x14ac:dyDescent="0.1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2.75" customHeight="1" x14ac:dyDescent="0.1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2.75" customHeight="1" x14ac:dyDescent="0.1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2.75" customHeight="1" x14ac:dyDescent="0.1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2.75" customHeight="1" x14ac:dyDescent="0.1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2.75" customHeight="1" x14ac:dyDescent="0.1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2.75" customHeight="1" x14ac:dyDescent="0.1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2.75" customHeight="1" x14ac:dyDescent="0.1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2.75" customHeight="1" x14ac:dyDescent="0.1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2.75" customHeight="1" x14ac:dyDescent="0.1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2.75" customHeight="1" x14ac:dyDescent="0.1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2.75" customHeight="1" x14ac:dyDescent="0.1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2.75" customHeight="1" x14ac:dyDescent="0.1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2.75" customHeight="1" x14ac:dyDescent="0.1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2.75" customHeight="1" x14ac:dyDescent="0.1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2.75" customHeight="1" x14ac:dyDescent="0.1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2.75" customHeight="1" x14ac:dyDescent="0.1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2.75" customHeight="1" x14ac:dyDescent="0.1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2.75" customHeight="1" x14ac:dyDescent="0.1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2.75" customHeight="1" x14ac:dyDescent="0.1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2.75" customHeight="1" x14ac:dyDescent="0.1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2.75" customHeight="1" x14ac:dyDescent="0.1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2.75" customHeight="1" x14ac:dyDescent="0.1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2.75" customHeight="1" x14ac:dyDescent="0.1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2.75" customHeight="1" x14ac:dyDescent="0.1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2.75" customHeight="1" x14ac:dyDescent="0.1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2.75" customHeight="1" x14ac:dyDescent="0.1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2.75" customHeight="1" x14ac:dyDescent="0.1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2.75" customHeight="1" x14ac:dyDescent="0.1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2.75" customHeight="1" x14ac:dyDescent="0.1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2.75" customHeight="1" x14ac:dyDescent="0.1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2.75" customHeight="1" x14ac:dyDescent="0.1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2.75" customHeight="1" x14ac:dyDescent="0.1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2.75" customHeight="1" x14ac:dyDescent="0.1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2.75" customHeight="1" x14ac:dyDescent="0.1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2.75" customHeight="1" x14ac:dyDescent="0.1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2.75" customHeight="1" x14ac:dyDescent="0.1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2.75" customHeight="1" x14ac:dyDescent="0.1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2.75" customHeight="1" x14ac:dyDescent="0.1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2.75" customHeight="1" x14ac:dyDescent="0.1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2.75" customHeight="1" x14ac:dyDescent="0.1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2.75" customHeight="1" x14ac:dyDescent="0.1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2.75" customHeight="1" x14ac:dyDescent="0.1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2.75" customHeight="1" x14ac:dyDescent="0.1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2.75" customHeight="1" x14ac:dyDescent="0.1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2.75" customHeight="1" x14ac:dyDescent="0.1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2.75" customHeight="1" x14ac:dyDescent="0.1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2.75" customHeight="1" x14ac:dyDescent="0.1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2.75" customHeight="1" x14ac:dyDescent="0.1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2.75" customHeight="1" x14ac:dyDescent="0.1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2.75" customHeight="1" x14ac:dyDescent="0.1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2.75" customHeight="1" x14ac:dyDescent="0.1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2.75" customHeight="1" x14ac:dyDescent="0.1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2.75" customHeight="1" x14ac:dyDescent="0.1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2.75" customHeight="1" x14ac:dyDescent="0.1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2.75" customHeight="1" x14ac:dyDescent="0.1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2.75" customHeight="1" x14ac:dyDescent="0.1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2.75" customHeight="1" x14ac:dyDescent="0.1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2.75" customHeight="1" x14ac:dyDescent="0.1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2.75" customHeight="1" x14ac:dyDescent="0.1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2.75" customHeight="1" x14ac:dyDescent="0.1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2.75" customHeight="1" x14ac:dyDescent="0.1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2.75" customHeight="1" x14ac:dyDescent="0.1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2.75" customHeight="1" x14ac:dyDescent="0.1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2.75" customHeight="1" x14ac:dyDescent="0.1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2.75" customHeight="1" x14ac:dyDescent="0.1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2.75" customHeight="1" x14ac:dyDescent="0.1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2.75" customHeight="1" x14ac:dyDescent="0.1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2.75" customHeight="1" x14ac:dyDescent="0.1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2.75" customHeight="1" x14ac:dyDescent="0.1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2.75" customHeight="1" x14ac:dyDescent="0.1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2.75" customHeight="1" x14ac:dyDescent="0.1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2.75" customHeight="1" x14ac:dyDescent="0.1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2.75" customHeight="1" x14ac:dyDescent="0.1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spans="1:27" ht="12.75" customHeight="1" x14ac:dyDescent="0.1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spans="1:27" ht="12.75" customHeight="1" x14ac:dyDescent="0.1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spans="1:27" ht="12.75" customHeight="1" x14ac:dyDescent="0.1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spans="1:27" ht="12.75" customHeight="1" x14ac:dyDescent="0.1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spans="1:27" ht="12.75" customHeight="1" x14ac:dyDescent="0.1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spans="1:27" ht="12.75" customHeight="1" x14ac:dyDescent="0.1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spans="1:27" ht="12.75" customHeight="1" x14ac:dyDescent="0.1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spans="1:27" ht="12.75" customHeight="1" x14ac:dyDescent="0.1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spans="1:27" ht="12.75" customHeight="1" x14ac:dyDescent="0.1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spans="1:27" ht="12.75" customHeight="1" x14ac:dyDescent="0.1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spans="1:27" ht="12.75" customHeight="1" x14ac:dyDescent="0.1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spans="1:27" ht="12.75" customHeight="1" x14ac:dyDescent="0.1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spans="1:27" ht="12.75" customHeight="1" x14ac:dyDescent="0.1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spans="1:27" ht="12.75" customHeight="1" x14ac:dyDescent="0.1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spans="1:27" ht="12.75" customHeight="1" x14ac:dyDescent="0.1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spans="1:27" ht="12.75" customHeight="1" x14ac:dyDescent="0.1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spans="1:27" ht="12.75" customHeight="1" x14ac:dyDescent="0.1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spans="1:27" ht="12.75" customHeight="1" x14ac:dyDescent="0.1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spans="1:27" ht="12.75" customHeight="1" x14ac:dyDescent="0.1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spans="1:27" ht="12.75" customHeight="1" x14ac:dyDescent="0.1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spans="1:27" ht="12.75" customHeight="1" x14ac:dyDescent="0.1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spans="1:27" ht="12.75" customHeight="1" x14ac:dyDescent="0.1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spans="1:27" ht="12.75" customHeight="1" x14ac:dyDescent="0.1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spans="1:27" ht="12.75" customHeight="1" x14ac:dyDescent="0.1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spans="1:27" ht="12.75" customHeight="1" x14ac:dyDescent="0.1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spans="1:27" ht="12.75" customHeight="1" x14ac:dyDescent="0.1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spans="1:27" ht="12.75" customHeight="1" x14ac:dyDescent="0.1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spans="1:27" ht="12.75" customHeight="1" x14ac:dyDescent="0.1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spans="1:27" ht="12.75" customHeight="1" x14ac:dyDescent="0.1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spans="1:27" ht="12.75" customHeight="1" x14ac:dyDescent="0.1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spans="1:27" ht="12.75" customHeight="1" x14ac:dyDescent="0.1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spans="1:27" ht="12.75" customHeight="1" x14ac:dyDescent="0.1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spans="1:27" ht="12.75" customHeight="1" x14ac:dyDescent="0.1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spans="1:27" ht="12.75" customHeight="1" x14ac:dyDescent="0.1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spans="1:27" ht="12.75" customHeight="1" x14ac:dyDescent="0.1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spans="1:27" ht="12.75" customHeight="1" x14ac:dyDescent="0.1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spans="1:27" ht="12.75" customHeight="1" x14ac:dyDescent="0.1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spans="1:27" ht="12.75" customHeight="1" x14ac:dyDescent="0.1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spans="1:27" ht="12.75" customHeight="1" x14ac:dyDescent="0.1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spans="1:27" ht="12.75" customHeight="1" x14ac:dyDescent="0.1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spans="1:27" ht="12.75" customHeight="1" x14ac:dyDescent="0.1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spans="1:27" ht="12.75" customHeight="1" x14ac:dyDescent="0.1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spans="1:27" ht="12.75" customHeight="1" x14ac:dyDescent="0.1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spans="1:27" ht="12.75" customHeight="1" x14ac:dyDescent="0.1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spans="1:27" ht="12.75" customHeight="1" x14ac:dyDescent="0.1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spans="1:27" ht="12.75" customHeight="1" x14ac:dyDescent="0.1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spans="1:27" ht="12.75" customHeight="1" x14ac:dyDescent="0.1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spans="1:27" ht="12.75" customHeight="1" x14ac:dyDescent="0.1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spans="1:27" ht="12.75" customHeight="1" x14ac:dyDescent="0.1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spans="1:27" ht="12.75" customHeight="1" x14ac:dyDescent="0.1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spans="1:27" ht="12.75" customHeight="1" x14ac:dyDescent="0.1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spans="1:27" ht="12.75" customHeight="1" x14ac:dyDescent="0.1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spans="1:27" ht="12.75" customHeight="1" x14ac:dyDescent="0.1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spans="1:27" ht="12.75" customHeight="1" x14ac:dyDescent="0.1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spans="1:27" ht="12.75" customHeight="1" x14ac:dyDescent="0.1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spans="1:27" ht="12.75" customHeight="1" x14ac:dyDescent="0.1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spans="1:27" ht="12.75" customHeight="1" x14ac:dyDescent="0.1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spans="1:27" ht="12.75" customHeight="1" x14ac:dyDescent="0.1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spans="1:27" ht="12.75" customHeight="1" x14ac:dyDescent="0.1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spans="1:27" ht="12.75" customHeight="1" x14ac:dyDescent="0.1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spans="1:27" ht="12.75" customHeight="1" x14ac:dyDescent="0.1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spans="1:27" ht="12.75" customHeight="1" x14ac:dyDescent="0.1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spans="1:27" ht="12.75" customHeight="1" x14ac:dyDescent="0.1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spans="1:27" ht="12.75" customHeight="1" x14ac:dyDescent="0.1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spans="1:27" ht="12.75" customHeight="1" x14ac:dyDescent="0.1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spans="1:27" ht="12.75" customHeight="1" x14ac:dyDescent="0.1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spans="1:27" ht="12.75" customHeight="1" x14ac:dyDescent="0.1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spans="1:27" ht="12.75" customHeight="1" x14ac:dyDescent="0.1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spans="1:27" ht="12.75" customHeight="1" x14ac:dyDescent="0.1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spans="1:27" ht="12.75" customHeight="1" x14ac:dyDescent="0.1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spans="1:27" ht="12.75" customHeight="1" x14ac:dyDescent="0.1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spans="1:27" ht="12.75" customHeight="1" x14ac:dyDescent="0.1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spans="1:27" ht="12.75" customHeight="1" x14ac:dyDescent="0.1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spans="1:27" ht="12.75" customHeight="1" x14ac:dyDescent="0.1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spans="1:27" ht="12.75" customHeight="1" x14ac:dyDescent="0.1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spans="1:27" ht="12.75" customHeight="1" x14ac:dyDescent="0.1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spans="1:27" ht="12.75" customHeight="1" x14ac:dyDescent="0.1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spans="1:27" ht="12.75" customHeight="1" x14ac:dyDescent="0.1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spans="1:27" ht="12.75" customHeight="1" x14ac:dyDescent="0.1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spans="1:27" ht="12.75" customHeight="1" x14ac:dyDescent="0.1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spans="1:27" ht="12.75" customHeight="1" x14ac:dyDescent="0.1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spans="1:27" ht="12.75" customHeight="1" x14ac:dyDescent="0.1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spans="1:27" ht="12.75" customHeight="1" x14ac:dyDescent="0.1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spans="1:27" ht="12.75" customHeight="1" x14ac:dyDescent="0.1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spans="1:27" ht="12.75" customHeight="1" x14ac:dyDescent="0.1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spans="1:27" ht="12.75" customHeight="1" x14ac:dyDescent="0.1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sheetData>
  <mergeCells count="6">
    <mergeCell ref="B29:B30"/>
    <mergeCell ref="B1:P1"/>
    <mergeCell ref="B3:P3"/>
    <mergeCell ref="B28:P28"/>
    <mergeCell ref="B18:P18"/>
    <mergeCell ref="B2:P2"/>
  </mergeCells>
  <dataValidations count="1">
    <dataValidation type="list" allowBlank="1" showErrorMessage="1" sqref="E32:O32" xr:uid="{00000000-0002-0000-0200-000000000000}">
      <formula1>#REF!</formula1>
    </dataValidation>
  </dataValidations>
  <pageMargins left="0.7" right="0.7" top="0.75" bottom="0.75" header="0.3" footer="0.3"/>
  <pageSetup orientation="portrait" r:id="rId1"/>
  <ignoredErrors>
    <ignoredError sqref="O20:O24 O5:O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7"/>
  <sheetViews>
    <sheetView showGridLines="0" topLeftCell="A3" zoomScaleNormal="100" workbookViewId="0">
      <selection activeCell="D18" sqref="D18"/>
    </sheetView>
  </sheetViews>
  <sheetFormatPr baseColWidth="10" defaultColWidth="11.42578125" defaultRowHeight="11.25" x14ac:dyDescent="0.15"/>
  <cols>
    <col min="1" max="1" width="4.7109375" style="1" customWidth="1"/>
    <col min="2" max="2" width="15.42578125" style="1" customWidth="1"/>
    <col min="3" max="3" width="37.5703125" style="1" customWidth="1"/>
    <col min="4" max="4" width="22.5703125" style="1" customWidth="1"/>
    <col min="5" max="5" width="18.7109375" style="1" customWidth="1"/>
    <col min="6" max="6" width="32.28515625" style="1" customWidth="1"/>
    <col min="7" max="7" width="20.42578125" style="1" customWidth="1"/>
    <col min="8" max="8" width="19.28515625" style="1" customWidth="1"/>
    <col min="9" max="9" width="21.28515625" style="1" customWidth="1"/>
    <col min="10" max="16384" width="11.42578125" style="1"/>
  </cols>
  <sheetData>
    <row r="1" spans="2:9" ht="25.15" hidden="1" customHeight="1" x14ac:dyDescent="0.15">
      <c r="B1" s="420" t="s">
        <v>65</v>
      </c>
      <c r="C1" s="420"/>
      <c r="D1" s="420"/>
      <c r="E1" s="420"/>
      <c r="F1" s="420"/>
      <c r="G1" s="420"/>
      <c r="H1" s="420"/>
      <c r="I1" s="420"/>
    </row>
    <row r="2" spans="2:9" ht="170.1" hidden="1" customHeight="1" x14ac:dyDescent="0.15">
      <c r="B2" s="422" t="s">
        <v>66</v>
      </c>
      <c r="C2" s="423"/>
      <c r="D2" s="423"/>
      <c r="E2" s="423"/>
      <c r="F2" s="423"/>
      <c r="G2" s="423"/>
      <c r="H2" s="423"/>
      <c r="I2" s="423"/>
    </row>
    <row r="3" spans="2:9" ht="27.75" customHeight="1" x14ac:dyDescent="0.15">
      <c r="B3" s="420" t="s">
        <v>67</v>
      </c>
      <c r="C3" s="421"/>
      <c r="D3" s="421"/>
      <c r="E3" s="421"/>
      <c r="F3" s="421"/>
      <c r="G3" s="421"/>
      <c r="H3" s="421"/>
      <c r="I3" s="421"/>
    </row>
    <row r="4" spans="2:9" ht="27.75" customHeight="1" x14ac:dyDescent="0.15">
      <c r="B4" s="125"/>
      <c r="C4" s="155"/>
      <c r="D4" s="155"/>
      <c r="E4" s="155"/>
      <c r="F4" s="405" t="s">
        <v>68</v>
      </c>
      <c r="G4" s="405"/>
      <c r="H4" s="405"/>
      <c r="I4" s="155"/>
    </row>
    <row r="5" spans="2:9" ht="41.25" customHeight="1" x14ac:dyDescent="0.15">
      <c r="B5" s="171" t="s">
        <v>69</v>
      </c>
      <c r="C5" s="172" t="s">
        <v>70</v>
      </c>
      <c r="D5" s="171" t="s">
        <v>71</v>
      </c>
      <c r="E5" s="171" t="s">
        <v>72</v>
      </c>
      <c r="F5" s="171" t="s">
        <v>73</v>
      </c>
      <c r="G5" s="171" t="s">
        <v>74</v>
      </c>
      <c r="H5" s="171" t="s">
        <v>75</v>
      </c>
      <c r="I5" s="171" t="s">
        <v>76</v>
      </c>
    </row>
    <row r="6" spans="2:9" ht="30.75" customHeight="1" x14ac:dyDescent="0.15">
      <c r="B6" s="156" t="s">
        <v>77</v>
      </c>
      <c r="C6" s="156" t="s">
        <v>78</v>
      </c>
      <c r="D6" s="115" t="s">
        <v>79</v>
      </c>
      <c r="E6" s="115" t="s">
        <v>80</v>
      </c>
      <c r="F6" s="263" t="s">
        <v>81</v>
      </c>
      <c r="G6" s="263" t="s">
        <v>82</v>
      </c>
      <c r="H6" s="263" t="s">
        <v>83</v>
      </c>
      <c r="I6" s="221">
        <v>4500000</v>
      </c>
    </row>
    <row r="7" spans="2:9" ht="30.75" customHeight="1" x14ac:dyDescent="0.15">
      <c r="B7" s="156" t="s">
        <v>77</v>
      </c>
      <c r="C7" s="156" t="s">
        <v>84</v>
      </c>
      <c r="D7" s="115" t="s">
        <v>85</v>
      </c>
      <c r="E7" s="115" t="s">
        <v>80</v>
      </c>
      <c r="F7" s="263" t="s">
        <v>81</v>
      </c>
      <c r="G7" s="263" t="s">
        <v>82</v>
      </c>
      <c r="H7" s="263" t="s">
        <v>83</v>
      </c>
      <c r="I7" s="221">
        <v>20000000</v>
      </c>
    </row>
    <row r="8" spans="2:9" ht="30.75" customHeight="1" x14ac:dyDescent="0.15">
      <c r="B8" s="156" t="s">
        <v>77</v>
      </c>
      <c r="C8" s="156" t="s">
        <v>86</v>
      </c>
      <c r="D8" s="115" t="s">
        <v>85</v>
      </c>
      <c r="E8" s="115" t="s">
        <v>80</v>
      </c>
      <c r="F8" s="263" t="s">
        <v>81</v>
      </c>
      <c r="G8" s="263" t="s">
        <v>82</v>
      </c>
      <c r="H8" s="263" t="s">
        <v>83</v>
      </c>
      <c r="I8" s="221">
        <v>6000000</v>
      </c>
    </row>
    <row r="9" spans="2:9" ht="30.75" customHeight="1" x14ac:dyDescent="0.15">
      <c r="B9" s="156" t="s">
        <v>77</v>
      </c>
      <c r="C9" s="156" t="s">
        <v>87</v>
      </c>
      <c r="D9" s="115" t="s">
        <v>85</v>
      </c>
      <c r="E9" s="115" t="s">
        <v>80</v>
      </c>
      <c r="F9" s="263" t="s">
        <v>81</v>
      </c>
      <c r="G9" s="263" t="s">
        <v>82</v>
      </c>
      <c r="H9" s="263" t="s">
        <v>83</v>
      </c>
      <c r="I9" s="221">
        <v>30000000</v>
      </c>
    </row>
    <row r="10" spans="2:9" ht="30.75" customHeight="1" x14ac:dyDescent="0.15">
      <c r="B10" s="156" t="s">
        <v>77</v>
      </c>
      <c r="C10" s="156" t="s">
        <v>88</v>
      </c>
      <c r="D10" s="115" t="s">
        <v>85</v>
      </c>
      <c r="E10" s="115" t="s">
        <v>80</v>
      </c>
      <c r="F10" s="263" t="s">
        <v>81</v>
      </c>
      <c r="G10" s="263" t="s">
        <v>82</v>
      </c>
      <c r="H10" s="263" t="s">
        <v>83</v>
      </c>
      <c r="I10" s="221">
        <v>29850000</v>
      </c>
    </row>
    <row r="11" spans="2:9" ht="30.75" customHeight="1" x14ac:dyDescent="0.15">
      <c r="B11" s="156" t="s">
        <v>77</v>
      </c>
      <c r="C11" s="156" t="s">
        <v>89</v>
      </c>
      <c r="D11" s="115" t="s">
        <v>85</v>
      </c>
      <c r="E11" s="115" t="s">
        <v>80</v>
      </c>
      <c r="F11" s="263" t="s">
        <v>81</v>
      </c>
      <c r="G11" s="263" t="s">
        <v>82</v>
      </c>
      <c r="H11" s="263" t="s">
        <v>83</v>
      </c>
      <c r="I11" s="221">
        <v>1500000</v>
      </c>
    </row>
    <row r="12" spans="2:9" ht="30.75" customHeight="1" x14ac:dyDescent="0.15">
      <c r="B12" s="156" t="s">
        <v>77</v>
      </c>
      <c r="C12" s="156" t="s">
        <v>90</v>
      </c>
      <c r="D12" s="115" t="s">
        <v>85</v>
      </c>
      <c r="E12" s="115" t="s">
        <v>80</v>
      </c>
      <c r="F12" s="263" t="s">
        <v>81</v>
      </c>
      <c r="G12" s="263" t="s">
        <v>82</v>
      </c>
      <c r="H12" s="263" t="s">
        <v>83</v>
      </c>
      <c r="I12" s="221">
        <v>5321100</v>
      </c>
    </row>
    <row r="13" spans="2:9" ht="30.75" customHeight="1" x14ac:dyDescent="0.15">
      <c r="B13" s="156" t="s">
        <v>77</v>
      </c>
      <c r="C13" s="156" t="s">
        <v>91</v>
      </c>
      <c r="D13" s="115" t="s">
        <v>85</v>
      </c>
      <c r="E13" s="115" t="s">
        <v>80</v>
      </c>
      <c r="F13" s="263" t="s">
        <v>81</v>
      </c>
      <c r="G13" s="263" t="s">
        <v>82</v>
      </c>
      <c r="H13" s="263" t="s">
        <v>83</v>
      </c>
      <c r="I13" s="221">
        <v>15000000</v>
      </c>
    </row>
    <row r="14" spans="2:9" ht="30.75" customHeight="1" x14ac:dyDescent="0.15">
      <c r="B14" s="156" t="s">
        <v>77</v>
      </c>
      <c r="C14" s="156" t="s">
        <v>92</v>
      </c>
      <c r="D14" s="115" t="s">
        <v>79</v>
      </c>
      <c r="E14" s="115" t="s">
        <v>80</v>
      </c>
      <c r="F14" s="263" t="s">
        <v>81</v>
      </c>
      <c r="G14" s="263" t="s">
        <v>82</v>
      </c>
      <c r="H14" s="263" t="s">
        <v>83</v>
      </c>
      <c r="I14" s="221">
        <v>950000</v>
      </c>
    </row>
    <row r="15" spans="2:9" ht="30.75" customHeight="1" x14ac:dyDescent="0.15">
      <c r="B15" s="156" t="s">
        <v>77</v>
      </c>
      <c r="C15" s="156" t="s">
        <v>93</v>
      </c>
      <c r="D15" s="115" t="s">
        <v>79</v>
      </c>
      <c r="E15" s="115" t="s">
        <v>80</v>
      </c>
      <c r="F15" s="263" t="s">
        <v>81</v>
      </c>
      <c r="G15" s="263" t="s">
        <v>82</v>
      </c>
      <c r="H15" s="263" t="s">
        <v>83</v>
      </c>
      <c r="I15" s="221">
        <v>2000000</v>
      </c>
    </row>
    <row r="16" spans="2:9" ht="30.75" customHeight="1" x14ac:dyDescent="0.15">
      <c r="B16" s="156" t="s">
        <v>94</v>
      </c>
      <c r="C16" s="156" t="s">
        <v>95</v>
      </c>
      <c r="D16" s="115" t="s">
        <v>85</v>
      </c>
      <c r="E16" s="115" t="s">
        <v>80</v>
      </c>
      <c r="F16" s="263" t="s">
        <v>81</v>
      </c>
      <c r="G16" s="263" t="s">
        <v>82</v>
      </c>
      <c r="H16" s="263" t="s">
        <v>83</v>
      </c>
      <c r="I16" s="221">
        <v>30000000</v>
      </c>
    </row>
    <row r="17" spans="2:9" ht="30.75" customHeight="1" x14ac:dyDescent="0.15">
      <c r="B17" s="156" t="s">
        <v>94</v>
      </c>
      <c r="C17" s="156" t="s">
        <v>96</v>
      </c>
      <c r="D17" s="115" t="s">
        <v>85</v>
      </c>
      <c r="E17" s="115" t="s">
        <v>80</v>
      </c>
      <c r="F17" s="263" t="s">
        <v>81</v>
      </c>
      <c r="G17" s="263" t="s">
        <v>82</v>
      </c>
      <c r="H17" s="263" t="s">
        <v>83</v>
      </c>
      <c r="I17" s="221">
        <v>30000000</v>
      </c>
    </row>
    <row r="18" spans="2:9" ht="30.75" customHeight="1" x14ac:dyDescent="0.15">
      <c r="B18" s="156" t="s">
        <v>94</v>
      </c>
      <c r="C18" s="156" t="s">
        <v>97</v>
      </c>
      <c r="D18" s="115" t="s">
        <v>85</v>
      </c>
      <c r="E18" s="115" t="s">
        <v>80</v>
      </c>
      <c r="F18" s="263" t="s">
        <v>81</v>
      </c>
      <c r="G18" s="263" t="s">
        <v>82</v>
      </c>
      <c r="H18" s="263" t="s">
        <v>83</v>
      </c>
      <c r="I18" s="221">
        <v>18000000</v>
      </c>
    </row>
    <row r="19" spans="2:9" ht="30.75" customHeight="1" x14ac:dyDescent="0.15">
      <c r="B19" s="156" t="s">
        <v>94</v>
      </c>
      <c r="C19" s="156" t="s">
        <v>98</v>
      </c>
      <c r="D19" s="115" t="s">
        <v>85</v>
      </c>
      <c r="E19" s="115" t="s">
        <v>80</v>
      </c>
      <c r="F19" s="263" t="s">
        <v>81</v>
      </c>
      <c r="G19" s="263" t="s">
        <v>82</v>
      </c>
      <c r="H19" s="263" t="s">
        <v>83</v>
      </c>
      <c r="I19" s="221">
        <v>20000000</v>
      </c>
    </row>
    <row r="20" spans="2:9" ht="30.75" customHeight="1" x14ac:dyDescent="0.15">
      <c r="B20" s="156" t="s">
        <v>94</v>
      </c>
      <c r="C20" s="156" t="s">
        <v>99</v>
      </c>
      <c r="D20" s="115" t="s">
        <v>85</v>
      </c>
      <c r="E20" s="115" t="s">
        <v>80</v>
      </c>
      <c r="F20" s="263" t="s">
        <v>81</v>
      </c>
      <c r="G20" s="263" t="s">
        <v>82</v>
      </c>
      <c r="H20" s="263" t="s">
        <v>83</v>
      </c>
      <c r="I20" s="221">
        <v>31000000</v>
      </c>
    </row>
    <row r="21" spans="2:9" ht="30.75" customHeight="1" x14ac:dyDescent="0.15">
      <c r="B21" s="156" t="s">
        <v>94</v>
      </c>
      <c r="C21" s="156" t="s">
        <v>100</v>
      </c>
      <c r="D21" s="115" t="s">
        <v>85</v>
      </c>
      <c r="E21" s="115" t="s">
        <v>80</v>
      </c>
      <c r="F21" s="263" t="s">
        <v>81</v>
      </c>
      <c r="G21" s="263" t="s">
        <v>82</v>
      </c>
      <c r="H21" s="263" t="s">
        <v>83</v>
      </c>
      <c r="I21" s="221">
        <v>15000000</v>
      </c>
    </row>
    <row r="22" spans="2:9" ht="30.75" customHeight="1" x14ac:dyDescent="0.15">
      <c r="B22" s="156" t="s">
        <v>94</v>
      </c>
      <c r="C22" s="156" t="s">
        <v>101</v>
      </c>
      <c r="D22" s="115" t="s">
        <v>85</v>
      </c>
      <c r="E22" s="115" t="s">
        <v>80</v>
      </c>
      <c r="F22" s="263" t="s">
        <v>81</v>
      </c>
      <c r="G22" s="263" t="s">
        <v>82</v>
      </c>
      <c r="H22" s="263" t="s">
        <v>83</v>
      </c>
      <c r="I22" s="221">
        <v>7000000</v>
      </c>
    </row>
    <row r="23" spans="2:9" ht="30.75" customHeight="1" x14ac:dyDescent="0.15">
      <c r="B23" s="156" t="s">
        <v>94</v>
      </c>
      <c r="C23" s="156" t="s">
        <v>102</v>
      </c>
      <c r="D23" s="115" t="s">
        <v>85</v>
      </c>
      <c r="E23" s="115" t="s">
        <v>80</v>
      </c>
      <c r="F23" s="263" t="s">
        <v>81</v>
      </c>
      <c r="G23" s="263" t="s">
        <v>82</v>
      </c>
      <c r="H23" s="263" t="s">
        <v>83</v>
      </c>
      <c r="I23" s="221">
        <v>28000000</v>
      </c>
    </row>
    <row r="24" spans="2:9" ht="30.75" customHeight="1" x14ac:dyDescent="0.15">
      <c r="B24" s="156" t="s">
        <v>94</v>
      </c>
      <c r="C24" s="156" t="s">
        <v>103</v>
      </c>
      <c r="D24" s="115" t="s">
        <v>85</v>
      </c>
      <c r="E24" s="115" t="s">
        <v>80</v>
      </c>
      <c r="F24" s="263" t="s">
        <v>81</v>
      </c>
      <c r="G24" s="263" t="s">
        <v>82</v>
      </c>
      <c r="H24" s="263" t="s">
        <v>83</v>
      </c>
      <c r="I24" s="221">
        <v>25000000</v>
      </c>
    </row>
    <row r="25" spans="2:9" ht="30.75" customHeight="1" x14ac:dyDescent="0.15">
      <c r="B25" s="156" t="s">
        <v>94</v>
      </c>
      <c r="C25" s="156" t="s">
        <v>104</v>
      </c>
      <c r="D25" s="115" t="s">
        <v>85</v>
      </c>
      <c r="E25" s="115" t="s">
        <v>80</v>
      </c>
      <c r="F25" s="263" t="s">
        <v>81</v>
      </c>
      <c r="G25" s="263" t="s">
        <v>82</v>
      </c>
      <c r="H25" s="263" t="s">
        <v>83</v>
      </c>
      <c r="I25" s="221">
        <v>17000000</v>
      </c>
    </row>
    <row r="26" spans="2:9" ht="30.75" customHeight="1" x14ac:dyDescent="0.15">
      <c r="B26" s="156" t="s">
        <v>94</v>
      </c>
      <c r="C26" s="156" t="s">
        <v>105</v>
      </c>
      <c r="D26" s="115" t="s">
        <v>85</v>
      </c>
      <c r="E26" s="115" t="s">
        <v>80</v>
      </c>
      <c r="F26" s="263" t="s">
        <v>81</v>
      </c>
      <c r="G26" s="263" t="s">
        <v>82</v>
      </c>
      <c r="H26" s="263" t="s">
        <v>83</v>
      </c>
      <c r="I26" s="221">
        <v>38000000</v>
      </c>
    </row>
    <row r="27" spans="2:9" ht="30.75" customHeight="1" x14ac:dyDescent="0.15">
      <c r="B27" s="156" t="s">
        <v>94</v>
      </c>
      <c r="C27" s="156" t="s">
        <v>106</v>
      </c>
      <c r="D27" s="115" t="s">
        <v>85</v>
      </c>
      <c r="E27" s="115" t="s">
        <v>80</v>
      </c>
      <c r="F27" s="263" t="s">
        <v>81</v>
      </c>
      <c r="G27" s="263" t="s">
        <v>82</v>
      </c>
      <c r="H27" s="263" t="s">
        <v>83</v>
      </c>
      <c r="I27" s="221">
        <v>40500000</v>
      </c>
    </row>
    <row r="28" spans="2:9" ht="30.75" customHeight="1" x14ac:dyDescent="0.15">
      <c r="B28" s="156" t="s">
        <v>94</v>
      </c>
      <c r="C28" s="156" t="s">
        <v>107</v>
      </c>
      <c r="D28" s="115" t="s">
        <v>85</v>
      </c>
      <c r="E28" s="115" t="s">
        <v>80</v>
      </c>
      <c r="F28" s="263" t="s">
        <v>81</v>
      </c>
      <c r="G28" s="263" t="s">
        <v>82</v>
      </c>
      <c r="H28" s="263" t="s">
        <v>83</v>
      </c>
      <c r="I28" s="221">
        <v>10000000</v>
      </c>
    </row>
    <row r="29" spans="2:9" ht="30.75" customHeight="1" x14ac:dyDescent="0.15">
      <c r="B29" s="156" t="s">
        <v>94</v>
      </c>
      <c r="C29" s="156" t="s">
        <v>108</v>
      </c>
      <c r="D29" s="115" t="s">
        <v>85</v>
      </c>
      <c r="E29" s="115" t="s">
        <v>80</v>
      </c>
      <c r="F29" s="263" t="s">
        <v>81</v>
      </c>
      <c r="G29" s="263" t="s">
        <v>82</v>
      </c>
      <c r="H29" s="263" t="s">
        <v>83</v>
      </c>
      <c r="I29" s="221">
        <v>15000000</v>
      </c>
    </row>
    <row r="30" spans="2:9" ht="30.75" customHeight="1" x14ac:dyDescent="0.15">
      <c r="B30" s="156" t="s">
        <v>94</v>
      </c>
      <c r="C30" s="156" t="s">
        <v>109</v>
      </c>
      <c r="D30" s="115" t="s">
        <v>85</v>
      </c>
      <c r="E30" s="115" t="s">
        <v>80</v>
      </c>
      <c r="F30" s="263" t="s">
        <v>81</v>
      </c>
      <c r="G30" s="263" t="s">
        <v>82</v>
      </c>
      <c r="H30" s="263" t="s">
        <v>83</v>
      </c>
      <c r="I30" s="221">
        <v>5500000</v>
      </c>
    </row>
    <row r="31" spans="2:9" ht="30.75" customHeight="1" x14ac:dyDescent="0.15">
      <c r="B31" s="156" t="s">
        <v>94</v>
      </c>
      <c r="C31" s="156" t="s">
        <v>110</v>
      </c>
      <c r="D31" s="115" t="s">
        <v>85</v>
      </c>
      <c r="E31" s="115" t="s">
        <v>80</v>
      </c>
      <c r="F31" s="263" t="s">
        <v>81</v>
      </c>
      <c r="G31" s="263" t="s">
        <v>82</v>
      </c>
      <c r="H31" s="263" t="s">
        <v>83</v>
      </c>
      <c r="I31" s="221">
        <v>29000000</v>
      </c>
    </row>
    <row r="32" spans="2:9" ht="30.75" customHeight="1" x14ac:dyDescent="0.15">
      <c r="B32" s="156" t="s">
        <v>94</v>
      </c>
      <c r="C32" s="156" t="s">
        <v>111</v>
      </c>
      <c r="D32" s="115" t="s">
        <v>85</v>
      </c>
      <c r="E32" s="115" t="s">
        <v>80</v>
      </c>
      <c r="F32" s="263" t="s">
        <v>81</v>
      </c>
      <c r="G32" s="263" t="s">
        <v>82</v>
      </c>
      <c r="H32" s="263" t="s">
        <v>83</v>
      </c>
      <c r="I32" s="221">
        <v>10000000</v>
      </c>
    </row>
    <row r="33" spans="2:9" ht="30.75" customHeight="1" x14ac:dyDescent="0.15">
      <c r="B33" s="156" t="s">
        <v>94</v>
      </c>
      <c r="C33" s="156" t="s">
        <v>112</v>
      </c>
      <c r="D33" s="115" t="s">
        <v>85</v>
      </c>
      <c r="E33" s="115" t="s">
        <v>80</v>
      </c>
      <c r="F33" s="263" t="s">
        <v>81</v>
      </c>
      <c r="G33" s="263" t="s">
        <v>82</v>
      </c>
      <c r="H33" s="263" t="s">
        <v>83</v>
      </c>
      <c r="I33" s="221">
        <v>9500000</v>
      </c>
    </row>
    <row r="34" spans="2:9" ht="30.75" customHeight="1" x14ac:dyDescent="0.15">
      <c r="B34" s="156" t="s">
        <v>94</v>
      </c>
      <c r="C34" s="156" t="s">
        <v>113</v>
      </c>
      <c r="D34" s="115" t="s">
        <v>85</v>
      </c>
      <c r="E34" s="115" t="s">
        <v>80</v>
      </c>
      <c r="F34" s="263" t="s">
        <v>81</v>
      </c>
      <c r="G34" s="263" t="s">
        <v>82</v>
      </c>
      <c r="H34" s="263" t="s">
        <v>83</v>
      </c>
      <c r="I34" s="221">
        <v>60000000</v>
      </c>
    </row>
    <row r="35" spans="2:9" ht="30.75" customHeight="1" x14ac:dyDescent="0.15">
      <c r="B35" s="156" t="s">
        <v>94</v>
      </c>
      <c r="C35" s="156" t="s">
        <v>114</v>
      </c>
      <c r="D35" s="115" t="s">
        <v>85</v>
      </c>
      <c r="E35" s="115" t="s">
        <v>80</v>
      </c>
      <c r="F35" s="263" t="s">
        <v>81</v>
      </c>
      <c r="G35" s="263" t="s">
        <v>82</v>
      </c>
      <c r="H35" s="263" t="s">
        <v>83</v>
      </c>
      <c r="I35" s="221">
        <v>10000000</v>
      </c>
    </row>
    <row r="36" spans="2:9" ht="30.75" customHeight="1" x14ac:dyDescent="0.15">
      <c r="B36" s="156" t="s">
        <v>94</v>
      </c>
      <c r="C36" s="156" t="s">
        <v>115</v>
      </c>
      <c r="D36" s="115" t="s">
        <v>85</v>
      </c>
      <c r="E36" s="115" t="s">
        <v>80</v>
      </c>
      <c r="F36" s="263" t="s">
        <v>81</v>
      </c>
      <c r="G36" s="263" t="s">
        <v>82</v>
      </c>
      <c r="H36" s="263" t="s">
        <v>83</v>
      </c>
      <c r="I36" s="221">
        <v>15000000</v>
      </c>
    </row>
    <row r="37" spans="2:9" ht="30.75" customHeight="1" x14ac:dyDescent="0.15">
      <c r="B37" s="156" t="s">
        <v>94</v>
      </c>
      <c r="C37" s="156" t="s">
        <v>116</v>
      </c>
      <c r="D37" s="115" t="s">
        <v>79</v>
      </c>
      <c r="E37" s="115" t="s">
        <v>80</v>
      </c>
      <c r="F37" s="263" t="s">
        <v>81</v>
      </c>
      <c r="G37" s="263" t="s">
        <v>82</v>
      </c>
      <c r="H37" s="263" t="s">
        <v>83</v>
      </c>
      <c r="I37" s="221">
        <v>8000000</v>
      </c>
    </row>
    <row r="38" spans="2:9" ht="30.75" customHeight="1" x14ac:dyDescent="0.15">
      <c r="B38" s="156" t="s">
        <v>94</v>
      </c>
      <c r="C38" s="156" t="s">
        <v>117</v>
      </c>
      <c r="D38" s="115" t="s">
        <v>79</v>
      </c>
      <c r="E38" s="115" t="s">
        <v>80</v>
      </c>
      <c r="F38" s="263" t="s">
        <v>81</v>
      </c>
      <c r="G38" s="263" t="s">
        <v>82</v>
      </c>
      <c r="H38" s="263" t="s">
        <v>83</v>
      </c>
      <c r="I38" s="221">
        <v>950000</v>
      </c>
    </row>
    <row r="39" spans="2:9" ht="30.75" customHeight="1" x14ac:dyDescent="0.15">
      <c r="B39" s="156" t="s">
        <v>118</v>
      </c>
      <c r="C39" s="156" t="s">
        <v>119</v>
      </c>
      <c r="D39" s="115" t="s">
        <v>85</v>
      </c>
      <c r="E39" s="115" t="s">
        <v>80</v>
      </c>
      <c r="F39" s="263" t="s">
        <v>81</v>
      </c>
      <c r="G39" s="263" t="s">
        <v>82</v>
      </c>
      <c r="H39" s="263" t="s">
        <v>83</v>
      </c>
      <c r="I39" s="221">
        <v>5000000</v>
      </c>
    </row>
    <row r="40" spans="2:9" ht="30.75" customHeight="1" x14ac:dyDescent="0.15">
      <c r="B40" s="156" t="s">
        <v>118</v>
      </c>
      <c r="C40" s="156" t="s">
        <v>120</v>
      </c>
      <c r="D40" s="115" t="s">
        <v>85</v>
      </c>
      <c r="E40" s="115" t="s">
        <v>80</v>
      </c>
      <c r="F40" s="263" t="s">
        <v>81</v>
      </c>
      <c r="G40" s="263" t="s">
        <v>82</v>
      </c>
      <c r="H40" s="263" t="s">
        <v>83</v>
      </c>
      <c r="I40" s="221">
        <v>10000000</v>
      </c>
    </row>
    <row r="41" spans="2:9" ht="30.75" customHeight="1" x14ac:dyDescent="0.15">
      <c r="B41" s="156" t="s">
        <v>118</v>
      </c>
      <c r="C41" s="156" t="s">
        <v>121</v>
      </c>
      <c r="D41" s="115" t="s">
        <v>122</v>
      </c>
      <c r="E41" s="115" t="s">
        <v>80</v>
      </c>
      <c r="F41" s="263" t="s">
        <v>81</v>
      </c>
      <c r="G41" s="263" t="s">
        <v>82</v>
      </c>
      <c r="H41" s="263" t="s">
        <v>83</v>
      </c>
      <c r="I41" s="221">
        <v>9936602</v>
      </c>
    </row>
    <row r="42" spans="2:9" ht="30.75" customHeight="1" x14ac:dyDescent="0.15">
      <c r="B42" s="156" t="s">
        <v>118</v>
      </c>
      <c r="C42" s="156" t="s">
        <v>123</v>
      </c>
      <c r="D42" s="115" t="s">
        <v>85</v>
      </c>
      <c r="E42" s="115" t="s">
        <v>80</v>
      </c>
      <c r="F42" s="263" t="s">
        <v>81</v>
      </c>
      <c r="G42" s="263" t="s">
        <v>82</v>
      </c>
      <c r="H42" s="263" t="s">
        <v>83</v>
      </c>
      <c r="I42" s="221">
        <v>30000000</v>
      </c>
    </row>
    <row r="43" spans="2:9" ht="30.75" customHeight="1" x14ac:dyDescent="0.15">
      <c r="B43" s="156" t="s">
        <v>118</v>
      </c>
      <c r="C43" s="156" t="s">
        <v>124</v>
      </c>
      <c r="D43" s="115" t="s">
        <v>85</v>
      </c>
      <c r="E43" s="115" t="s">
        <v>80</v>
      </c>
      <c r="F43" s="263" t="s">
        <v>81</v>
      </c>
      <c r="G43" s="263" t="s">
        <v>82</v>
      </c>
      <c r="H43" s="263" t="s">
        <v>83</v>
      </c>
      <c r="I43" s="221">
        <v>20000000</v>
      </c>
    </row>
    <row r="44" spans="2:9" ht="30.75" customHeight="1" x14ac:dyDescent="0.15">
      <c r="B44" s="156" t="s">
        <v>118</v>
      </c>
      <c r="C44" s="156" t="s">
        <v>125</v>
      </c>
      <c r="D44" s="115" t="s">
        <v>79</v>
      </c>
      <c r="E44" s="115" t="s">
        <v>80</v>
      </c>
      <c r="F44" s="263" t="s">
        <v>81</v>
      </c>
      <c r="G44" s="263" t="s">
        <v>82</v>
      </c>
      <c r="H44" s="263" t="s">
        <v>83</v>
      </c>
      <c r="I44" s="221">
        <v>12605042</v>
      </c>
    </row>
    <row r="45" spans="2:9" ht="30.75" customHeight="1" x14ac:dyDescent="0.15">
      <c r="B45" s="156" t="s">
        <v>126</v>
      </c>
      <c r="C45" s="156" t="s">
        <v>127</v>
      </c>
      <c r="D45" s="115" t="s">
        <v>85</v>
      </c>
      <c r="E45" s="115" t="s">
        <v>80</v>
      </c>
      <c r="F45" s="263" t="s">
        <v>81</v>
      </c>
      <c r="G45" s="263" t="s">
        <v>82</v>
      </c>
      <c r="H45" s="263" t="s">
        <v>83</v>
      </c>
      <c r="I45" s="221">
        <v>67000000</v>
      </c>
    </row>
    <row r="46" spans="2:9" ht="30.75" customHeight="1" x14ac:dyDescent="0.15">
      <c r="B46" s="156" t="s">
        <v>126</v>
      </c>
      <c r="C46" s="156" t="s">
        <v>128</v>
      </c>
      <c r="D46" s="115" t="s">
        <v>85</v>
      </c>
      <c r="E46" s="115" t="s">
        <v>80</v>
      </c>
      <c r="F46" s="263" t="s">
        <v>81</v>
      </c>
      <c r="G46" s="263" t="s">
        <v>82</v>
      </c>
      <c r="H46" s="263" t="s">
        <v>83</v>
      </c>
      <c r="I46" s="221">
        <v>25000000</v>
      </c>
    </row>
    <row r="47" spans="2:9" ht="30.75" customHeight="1" x14ac:dyDescent="0.15">
      <c r="B47" s="156" t="s">
        <v>126</v>
      </c>
      <c r="C47" s="156" t="s">
        <v>129</v>
      </c>
      <c r="D47" s="115" t="s">
        <v>79</v>
      </c>
      <c r="E47" s="115" t="s">
        <v>80</v>
      </c>
      <c r="F47" s="263" t="s">
        <v>81</v>
      </c>
      <c r="G47" s="263" t="s">
        <v>82</v>
      </c>
      <c r="H47" s="263" t="s">
        <v>83</v>
      </c>
      <c r="I47" s="221">
        <v>2034098</v>
      </c>
    </row>
    <row r="48" spans="2:9" ht="33.75" x14ac:dyDescent="0.15">
      <c r="B48" s="156" t="s">
        <v>126</v>
      </c>
      <c r="C48" s="156" t="s">
        <v>130</v>
      </c>
      <c r="D48" s="115" t="s">
        <v>79</v>
      </c>
      <c r="E48" s="115" t="s">
        <v>80</v>
      </c>
      <c r="F48" s="263" t="s">
        <v>131</v>
      </c>
      <c r="G48" s="263" t="s">
        <v>82</v>
      </c>
      <c r="H48" s="263" t="s">
        <v>132</v>
      </c>
      <c r="I48" s="221">
        <v>1500000</v>
      </c>
    </row>
    <row r="49" spans="2:9" ht="30.75" customHeight="1" x14ac:dyDescent="0.15">
      <c r="B49" s="156" t="s">
        <v>126</v>
      </c>
      <c r="C49" s="156" t="s">
        <v>133</v>
      </c>
      <c r="D49" s="115" t="s">
        <v>79</v>
      </c>
      <c r="E49" s="115" t="s">
        <v>80</v>
      </c>
      <c r="F49" s="263" t="s">
        <v>81</v>
      </c>
      <c r="G49" s="263" t="s">
        <v>82</v>
      </c>
      <c r="H49" s="263" t="s">
        <v>83</v>
      </c>
      <c r="I49" s="221">
        <v>6999125</v>
      </c>
    </row>
    <row r="50" spans="2:9" ht="30.75" customHeight="1" x14ac:dyDescent="0.15">
      <c r="B50" s="156" t="s">
        <v>134</v>
      </c>
      <c r="C50" s="156" t="s">
        <v>135</v>
      </c>
      <c r="D50" s="115" t="s">
        <v>85</v>
      </c>
      <c r="E50" s="115" t="s">
        <v>80</v>
      </c>
      <c r="F50" s="263" t="s">
        <v>81</v>
      </c>
      <c r="G50" s="263" t="s">
        <v>82</v>
      </c>
      <c r="H50" s="263" t="s">
        <v>83</v>
      </c>
      <c r="I50" s="221">
        <v>25000000</v>
      </c>
    </row>
    <row r="51" spans="2:9" ht="30.75" customHeight="1" x14ac:dyDescent="0.15">
      <c r="B51" s="156" t="s">
        <v>134</v>
      </c>
      <c r="C51" s="156" t="s">
        <v>135</v>
      </c>
      <c r="D51" s="115" t="s">
        <v>85</v>
      </c>
      <c r="E51" s="115" t="s">
        <v>80</v>
      </c>
      <c r="F51" s="263" t="s">
        <v>136</v>
      </c>
      <c r="G51" s="263" t="s">
        <v>82</v>
      </c>
      <c r="H51" s="263" t="s">
        <v>132</v>
      </c>
      <c r="I51" s="221">
        <v>5250000</v>
      </c>
    </row>
    <row r="52" spans="2:9" ht="61.5" customHeight="1" x14ac:dyDescent="0.15">
      <c r="B52" s="156" t="s">
        <v>134</v>
      </c>
      <c r="C52" s="156" t="s">
        <v>135</v>
      </c>
      <c r="D52" s="115" t="s">
        <v>85</v>
      </c>
      <c r="E52" s="115" t="s">
        <v>80</v>
      </c>
      <c r="F52" s="263" t="s">
        <v>137</v>
      </c>
      <c r="G52" s="263" t="s">
        <v>82</v>
      </c>
      <c r="H52" s="263" t="s">
        <v>138</v>
      </c>
      <c r="I52" s="221">
        <v>5920000</v>
      </c>
    </row>
    <row r="53" spans="2:9" ht="30.75" customHeight="1" x14ac:dyDescent="0.15">
      <c r="B53" s="156" t="s">
        <v>134</v>
      </c>
      <c r="C53" s="156" t="s">
        <v>139</v>
      </c>
      <c r="D53" s="115" t="s">
        <v>122</v>
      </c>
      <c r="E53" s="115" t="s">
        <v>80</v>
      </c>
      <c r="F53" s="263" t="s">
        <v>140</v>
      </c>
      <c r="G53" s="263" t="s">
        <v>82</v>
      </c>
      <c r="H53" s="263" t="s">
        <v>141</v>
      </c>
      <c r="I53" s="221">
        <v>7923812</v>
      </c>
    </row>
    <row r="54" spans="2:9" ht="30.75" customHeight="1" x14ac:dyDescent="0.15">
      <c r="B54" s="156" t="s">
        <v>142</v>
      </c>
      <c r="C54" s="156" t="s">
        <v>139</v>
      </c>
      <c r="D54" s="115" t="s">
        <v>122</v>
      </c>
      <c r="E54" s="115" t="s">
        <v>80</v>
      </c>
      <c r="F54" s="263" t="s">
        <v>140</v>
      </c>
      <c r="G54" s="263" t="s">
        <v>82</v>
      </c>
      <c r="H54" s="263" t="s">
        <v>141</v>
      </c>
      <c r="I54" s="221">
        <v>3961906</v>
      </c>
    </row>
    <row r="55" spans="2:9" ht="30.75" customHeight="1" x14ac:dyDescent="0.15">
      <c r="B55" s="156" t="s">
        <v>142</v>
      </c>
      <c r="C55" s="156" t="s">
        <v>121</v>
      </c>
      <c r="D55" s="115" t="s">
        <v>122</v>
      </c>
      <c r="E55" s="115" t="s">
        <v>80</v>
      </c>
      <c r="F55" s="263" t="s">
        <v>81</v>
      </c>
      <c r="G55" s="263" t="s">
        <v>82</v>
      </c>
      <c r="H55" s="263" t="s">
        <v>83</v>
      </c>
      <c r="I55" s="221">
        <v>15136115</v>
      </c>
    </row>
    <row r="56" spans="2:9" ht="30.75" customHeight="1" x14ac:dyDescent="0.15">
      <c r="B56" s="156" t="s">
        <v>142</v>
      </c>
      <c r="C56" s="156" t="s">
        <v>143</v>
      </c>
      <c r="D56" s="115" t="s">
        <v>122</v>
      </c>
      <c r="E56" s="115" t="s">
        <v>80</v>
      </c>
      <c r="F56" s="263" t="s">
        <v>144</v>
      </c>
      <c r="G56" s="263" t="s">
        <v>82</v>
      </c>
      <c r="H56" s="263" t="s">
        <v>145</v>
      </c>
      <c r="I56" s="221">
        <v>22281465</v>
      </c>
    </row>
    <row r="57" spans="2:9" ht="30.75" customHeight="1" x14ac:dyDescent="0.15">
      <c r="B57" s="156" t="s">
        <v>146</v>
      </c>
      <c r="C57" s="156" t="s">
        <v>139</v>
      </c>
      <c r="D57" s="115" t="s">
        <v>147</v>
      </c>
      <c r="E57" s="115" t="s">
        <v>80</v>
      </c>
      <c r="F57" s="263" t="s">
        <v>140</v>
      </c>
      <c r="G57" s="263" t="s">
        <v>82</v>
      </c>
      <c r="H57" s="263" t="s">
        <v>148</v>
      </c>
      <c r="I57" s="221">
        <v>3961906</v>
      </c>
    </row>
    <row r="58" spans="2:9" ht="30.75" customHeight="1" x14ac:dyDescent="0.15">
      <c r="B58" s="156" t="s">
        <v>146</v>
      </c>
      <c r="C58" s="156" t="s">
        <v>149</v>
      </c>
      <c r="D58" s="115" t="s">
        <v>79</v>
      </c>
      <c r="E58" s="115" t="s">
        <v>80</v>
      </c>
      <c r="F58" s="263" t="s">
        <v>150</v>
      </c>
      <c r="G58" s="263" t="s">
        <v>82</v>
      </c>
      <c r="H58" s="263" t="s">
        <v>151</v>
      </c>
      <c r="I58" s="221">
        <v>121044550</v>
      </c>
    </row>
    <row r="59" spans="2:9" ht="30.75" customHeight="1" x14ac:dyDescent="0.15">
      <c r="B59" s="156" t="s">
        <v>146</v>
      </c>
      <c r="C59" s="156" t="s">
        <v>152</v>
      </c>
      <c r="D59" s="115" t="s">
        <v>79</v>
      </c>
      <c r="E59" s="115" t="s">
        <v>80</v>
      </c>
      <c r="F59" s="263" t="s">
        <v>150</v>
      </c>
      <c r="G59" s="263" t="s">
        <v>82</v>
      </c>
      <c r="H59" s="263" t="s">
        <v>151</v>
      </c>
      <c r="I59" s="221">
        <v>448955850</v>
      </c>
    </row>
    <row r="60" spans="2:9" ht="30.75" customHeight="1" x14ac:dyDescent="0.15">
      <c r="B60" s="156" t="s">
        <v>146</v>
      </c>
      <c r="C60" s="156" t="s">
        <v>153</v>
      </c>
      <c r="D60" s="115" t="s">
        <v>79</v>
      </c>
      <c r="E60" s="115" t="s">
        <v>80</v>
      </c>
      <c r="F60" s="263" t="s">
        <v>150</v>
      </c>
      <c r="G60" s="263" t="s">
        <v>82</v>
      </c>
      <c r="H60" s="263" t="s">
        <v>154</v>
      </c>
      <c r="I60" s="221">
        <v>4000000</v>
      </c>
    </row>
    <row r="61" spans="2:9" ht="30.75" customHeight="1" x14ac:dyDescent="0.15">
      <c r="B61" s="156" t="s">
        <v>146</v>
      </c>
      <c r="C61" s="156" t="s">
        <v>155</v>
      </c>
      <c r="D61" s="115" t="s">
        <v>85</v>
      </c>
      <c r="E61" s="115" t="s">
        <v>80</v>
      </c>
      <c r="F61" s="263" t="s">
        <v>140</v>
      </c>
      <c r="G61" s="263" t="s">
        <v>82</v>
      </c>
      <c r="H61" s="263" t="s">
        <v>156</v>
      </c>
      <c r="I61" s="221">
        <v>4000000</v>
      </c>
    </row>
    <row r="62" spans="2:9" ht="33.75" x14ac:dyDescent="0.15">
      <c r="B62" s="156" t="s">
        <v>146</v>
      </c>
      <c r="C62" s="156" t="s">
        <v>157</v>
      </c>
      <c r="D62" s="115" t="s">
        <v>147</v>
      </c>
      <c r="E62" s="115" t="s">
        <v>80</v>
      </c>
      <c r="F62" s="263" t="s">
        <v>158</v>
      </c>
      <c r="G62" s="263" t="s">
        <v>82</v>
      </c>
      <c r="H62" s="263" t="s">
        <v>159</v>
      </c>
      <c r="I62" s="221">
        <v>10000000</v>
      </c>
    </row>
    <row r="63" spans="2:9" ht="33.75" x14ac:dyDescent="0.15">
      <c r="B63" s="156" t="s">
        <v>146</v>
      </c>
      <c r="C63" s="156" t="s">
        <v>157</v>
      </c>
      <c r="D63" s="115" t="s">
        <v>147</v>
      </c>
      <c r="E63" s="115" t="s">
        <v>80</v>
      </c>
      <c r="F63" s="263" t="s">
        <v>160</v>
      </c>
      <c r="G63" s="263" t="s">
        <v>82</v>
      </c>
      <c r="H63" s="263" t="s">
        <v>132</v>
      </c>
      <c r="I63" s="221">
        <v>9784449</v>
      </c>
    </row>
    <row r="64" spans="2:9" x14ac:dyDescent="0.15">
      <c r="I64" s="379">
        <f>SUM(I6:I63)</f>
        <v>1464866020</v>
      </c>
    </row>
    <row r="66" spans="4:4" x14ac:dyDescent="0.15">
      <c r="D66" s="1" t="s">
        <v>122</v>
      </c>
    </row>
    <row r="67" spans="4:4" x14ac:dyDescent="0.15">
      <c r="D67" s="1" t="s">
        <v>161</v>
      </c>
    </row>
  </sheetData>
  <mergeCells count="4">
    <mergeCell ref="B3:I3"/>
    <mergeCell ref="B1:I1"/>
    <mergeCell ref="B2:I2"/>
    <mergeCell ref="F4:H4"/>
  </mergeCells>
  <dataValidations count="2">
    <dataValidation type="list" allowBlank="1" showInputMessage="1" showErrorMessage="1" sqref="E6:E56" xr:uid="{00000000-0002-0000-0300-000001000000}">
      <formula1>$E$60:$E$61</formula1>
    </dataValidation>
    <dataValidation type="list" allowBlank="1" showInputMessage="1" showErrorMessage="1" sqref="D6:D56" xr:uid="{00000000-0002-0000-0300-000000000000}">
      <formula1>$D$60:$D$67</formula1>
    </dataValidation>
  </dataValidations>
  <printOptions horizontalCentered="1"/>
  <pageMargins left="0.25" right="0.25"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ADBA-54DF-4E50-B7DD-F6AB61D57922}">
  <dimension ref="B1:J46"/>
  <sheetViews>
    <sheetView showGridLines="0" tabSelected="1" zoomScaleNormal="100" workbookViewId="0">
      <selection activeCell="C18" sqref="C18"/>
    </sheetView>
  </sheetViews>
  <sheetFormatPr baseColWidth="10" defaultColWidth="11.42578125" defaultRowHeight="14.25" customHeight="1" x14ac:dyDescent="0.15"/>
  <cols>
    <col min="1" max="1" width="2.7109375" style="1" customWidth="1"/>
    <col min="2" max="2" width="46.42578125" style="1" customWidth="1"/>
    <col min="3" max="3" width="21.7109375" style="148" customWidth="1"/>
    <col min="4" max="4" width="49.28515625" style="1" bestFit="1" customWidth="1"/>
    <col min="5" max="5" width="32.5703125" style="1" customWidth="1"/>
    <col min="6" max="6" width="28.7109375" style="148" bestFit="1" customWidth="1"/>
    <col min="7" max="7" width="20.42578125" style="1" customWidth="1"/>
    <col min="8" max="8" width="24.7109375" style="111" customWidth="1"/>
    <col min="9" max="10" width="24.7109375" style="1" customWidth="1"/>
    <col min="11" max="11" width="14.7109375" style="1" customWidth="1"/>
    <col min="12" max="16384" width="11.42578125" style="1"/>
  </cols>
  <sheetData>
    <row r="1" spans="2:10" ht="26.25" customHeight="1" x14ac:dyDescent="0.15">
      <c r="B1" s="420" t="s">
        <v>162</v>
      </c>
      <c r="C1" s="420"/>
      <c r="D1" s="420"/>
      <c r="E1" s="420"/>
      <c r="F1" s="420"/>
      <c r="G1" s="420"/>
      <c r="H1" s="420"/>
      <c r="I1" s="420"/>
      <c r="J1" s="420"/>
    </row>
    <row r="2" spans="2:10" ht="43.5" customHeight="1" thickBot="1" x14ac:dyDescent="0.2">
      <c r="B2" s="423" t="s">
        <v>163</v>
      </c>
      <c r="C2" s="423"/>
      <c r="D2" s="423"/>
      <c r="E2" s="423"/>
      <c r="F2" s="423"/>
      <c r="G2" s="423"/>
    </row>
    <row r="3" spans="2:10" ht="33.6" customHeight="1" thickBot="1" x14ac:dyDescent="0.2">
      <c r="B3" s="424" t="s">
        <v>164</v>
      </c>
      <c r="C3" s="425"/>
      <c r="D3" s="425"/>
      <c r="E3" s="425"/>
      <c r="F3" s="425"/>
      <c r="G3" s="425"/>
      <c r="H3" s="426"/>
    </row>
    <row r="4" spans="2:10" ht="77.099999999999994" customHeight="1" thickBot="1" x14ac:dyDescent="0.2">
      <c r="B4" s="158" t="s">
        <v>165</v>
      </c>
      <c r="C4" s="159" t="s">
        <v>166</v>
      </c>
      <c r="D4" s="159" t="s">
        <v>167</v>
      </c>
      <c r="E4" s="159" t="s">
        <v>168</v>
      </c>
      <c r="F4" s="159" t="s">
        <v>169</v>
      </c>
      <c r="G4" s="160" t="s">
        <v>170</v>
      </c>
      <c r="H4" s="161" t="s">
        <v>171</v>
      </c>
    </row>
    <row r="5" spans="2:10" ht="19.5" customHeight="1" x14ac:dyDescent="0.15">
      <c r="B5" s="596"/>
      <c r="C5" s="597"/>
      <c r="D5" s="157" t="s">
        <v>173</v>
      </c>
      <c r="E5" s="157" t="s">
        <v>174</v>
      </c>
      <c r="F5" s="268" t="s">
        <v>175</v>
      </c>
      <c r="G5" s="222" t="s">
        <v>176</v>
      </c>
      <c r="H5" s="269">
        <v>1212633</v>
      </c>
    </row>
    <row r="6" spans="2:10" ht="19.5" customHeight="1" x14ac:dyDescent="0.15">
      <c r="B6" s="596"/>
      <c r="C6" s="597"/>
      <c r="D6" s="157" t="s">
        <v>177</v>
      </c>
      <c r="E6" s="157" t="s">
        <v>178</v>
      </c>
      <c r="F6" s="268" t="s">
        <v>175</v>
      </c>
      <c r="G6" s="222" t="s">
        <v>176</v>
      </c>
      <c r="H6" s="269">
        <v>1138208</v>
      </c>
    </row>
    <row r="7" spans="2:10" ht="19.5" customHeight="1" x14ac:dyDescent="0.15">
      <c r="B7" s="596"/>
      <c r="C7" s="598"/>
      <c r="D7" s="157" t="s">
        <v>180</v>
      </c>
      <c r="E7" s="157" t="s">
        <v>174</v>
      </c>
      <c r="F7" s="268" t="s">
        <v>175</v>
      </c>
      <c r="G7" s="222" t="s">
        <v>176</v>
      </c>
      <c r="H7" s="269">
        <v>2415114</v>
      </c>
    </row>
    <row r="8" spans="2:10" ht="19.5" customHeight="1" x14ac:dyDescent="0.15">
      <c r="B8" s="596"/>
      <c r="C8" s="597"/>
      <c r="D8" s="157" t="s">
        <v>181</v>
      </c>
      <c r="E8" s="157" t="s">
        <v>178</v>
      </c>
      <c r="F8" s="268" t="s">
        <v>175</v>
      </c>
      <c r="G8" s="222" t="s">
        <v>176</v>
      </c>
      <c r="H8" s="269">
        <v>2571124</v>
      </c>
    </row>
    <row r="9" spans="2:10" ht="19.5" customHeight="1" x14ac:dyDescent="0.15">
      <c r="B9" s="596"/>
      <c r="C9" s="597"/>
      <c r="D9" s="157" t="s">
        <v>182</v>
      </c>
      <c r="E9" s="157" t="s">
        <v>183</v>
      </c>
      <c r="F9" s="268" t="s">
        <v>175</v>
      </c>
      <c r="G9" s="222" t="s">
        <v>176</v>
      </c>
      <c r="H9" s="269">
        <v>2028139</v>
      </c>
    </row>
    <row r="10" spans="2:10" ht="19.5" customHeight="1" x14ac:dyDescent="0.15">
      <c r="B10" s="596"/>
      <c r="C10" s="597"/>
      <c r="D10" s="157" t="s">
        <v>184</v>
      </c>
      <c r="E10" s="157" t="s">
        <v>174</v>
      </c>
      <c r="F10" s="268" t="s">
        <v>175</v>
      </c>
      <c r="G10" s="222" t="s">
        <v>176</v>
      </c>
      <c r="H10" s="269">
        <v>2248525</v>
      </c>
    </row>
    <row r="11" spans="2:10" ht="19.5" customHeight="1" x14ac:dyDescent="0.15">
      <c r="B11" s="596"/>
      <c r="C11" s="598"/>
      <c r="D11" s="157" t="s">
        <v>185</v>
      </c>
      <c r="E11" s="157" t="s">
        <v>186</v>
      </c>
      <c r="F11" s="268" t="s">
        <v>175</v>
      </c>
      <c r="G11" s="222" t="s">
        <v>176</v>
      </c>
      <c r="H11" s="269">
        <v>2485210</v>
      </c>
    </row>
    <row r="12" spans="2:10" ht="19.5" customHeight="1" x14ac:dyDescent="0.15">
      <c r="B12" s="596"/>
      <c r="C12" s="598"/>
      <c r="D12" s="157" t="s">
        <v>187</v>
      </c>
      <c r="E12" s="157" t="s">
        <v>188</v>
      </c>
      <c r="F12" s="268" t="s">
        <v>175</v>
      </c>
      <c r="G12" s="222" t="s">
        <v>176</v>
      </c>
      <c r="H12" s="269">
        <v>2246280</v>
      </c>
    </row>
    <row r="13" spans="2:10" ht="19.5" customHeight="1" x14ac:dyDescent="0.15">
      <c r="B13" s="596"/>
      <c r="C13" s="598"/>
      <c r="D13" s="157" t="s">
        <v>189</v>
      </c>
      <c r="E13" s="157" t="s">
        <v>183</v>
      </c>
      <c r="F13" s="268" t="s">
        <v>175</v>
      </c>
      <c r="G13" s="222" t="s">
        <v>176</v>
      </c>
      <c r="H13" s="269">
        <v>1236897</v>
      </c>
    </row>
    <row r="14" spans="2:10" ht="19.5" customHeight="1" thickBot="1" x14ac:dyDescent="0.2">
      <c r="B14" s="596"/>
      <c r="C14" s="598"/>
      <c r="D14" s="157" t="s">
        <v>190</v>
      </c>
      <c r="E14" s="157" t="s">
        <v>183</v>
      </c>
      <c r="F14" s="268" t="s">
        <v>175</v>
      </c>
      <c r="G14" s="222" t="s">
        <v>176</v>
      </c>
      <c r="H14" s="269">
        <v>1226780</v>
      </c>
    </row>
    <row r="15" spans="2:10" ht="24" customHeight="1" thickBot="1" x14ac:dyDescent="0.2">
      <c r="B15" s="427" t="s">
        <v>191</v>
      </c>
      <c r="C15" s="428"/>
      <c r="D15" s="428"/>
      <c r="E15" s="428"/>
      <c r="F15" s="428"/>
      <c r="G15" s="428"/>
      <c r="H15" s="270">
        <f>SUM(H5:H14)</f>
        <v>18808910</v>
      </c>
    </row>
    <row r="40" spans="3:7" ht="14.25" customHeight="1" x14ac:dyDescent="0.15">
      <c r="C40" s="267" t="s">
        <v>192</v>
      </c>
      <c r="F40" s="267" t="s">
        <v>169</v>
      </c>
      <c r="G40" s="6"/>
    </row>
    <row r="41" spans="3:7" ht="14.25" customHeight="1" x14ac:dyDescent="0.15">
      <c r="C41" s="148" t="s">
        <v>179</v>
      </c>
      <c r="F41" s="148" t="s">
        <v>175</v>
      </c>
    </row>
    <row r="42" spans="3:7" ht="14.25" customHeight="1" x14ac:dyDescent="0.15">
      <c r="C42" s="148" t="s">
        <v>172</v>
      </c>
      <c r="F42" s="148" t="s">
        <v>193</v>
      </c>
    </row>
    <row r="43" spans="3:7" ht="14.25" customHeight="1" x14ac:dyDescent="0.15">
      <c r="C43" s="148" t="s">
        <v>194</v>
      </c>
      <c r="F43" s="148" t="s">
        <v>195</v>
      </c>
    </row>
    <row r="44" spans="3:7" ht="14.25" customHeight="1" x14ac:dyDescent="0.15">
      <c r="C44" s="148" t="s">
        <v>196</v>
      </c>
      <c r="F44" s="148" t="s">
        <v>197</v>
      </c>
    </row>
    <row r="45" spans="3:7" ht="14.25" customHeight="1" x14ac:dyDescent="0.15">
      <c r="C45" s="148" t="s">
        <v>198</v>
      </c>
      <c r="F45" s="148" t="s">
        <v>199</v>
      </c>
    </row>
    <row r="46" spans="3:7" ht="14.25" customHeight="1" x14ac:dyDescent="0.15">
      <c r="F46" s="148" t="s">
        <v>200</v>
      </c>
    </row>
  </sheetData>
  <mergeCells count="4">
    <mergeCell ref="B1:J1"/>
    <mergeCell ref="B2:G2"/>
    <mergeCell ref="B3:H3"/>
    <mergeCell ref="B15:G15"/>
  </mergeCells>
  <dataValidations count="2">
    <dataValidation type="list" allowBlank="1" showInputMessage="1" showErrorMessage="1" sqref="F5:F14" xr:uid="{D3C63BE8-8BEA-4A3C-8325-C0841098FEA4}">
      <formula1>$F$41:$F$46</formula1>
    </dataValidation>
    <dataValidation type="list" allowBlank="1" showInputMessage="1" showErrorMessage="1" sqref="C5:C14" xr:uid="{EB8EC2B9-18E9-4A98-9116-2A02DC0D1FD3}">
      <formula1>$C$41:$C$47</formula1>
    </dataValidation>
  </dataValidation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Y43"/>
  <sheetViews>
    <sheetView showGridLines="0" topLeftCell="A15" zoomScale="80" zoomScaleNormal="80" zoomScaleSheetLayoutView="50" workbookViewId="0">
      <selection activeCell="R16" sqref="R16"/>
    </sheetView>
  </sheetViews>
  <sheetFormatPr baseColWidth="10" defaultColWidth="9.140625" defaultRowHeight="11.25" x14ac:dyDescent="0.15"/>
  <cols>
    <col min="1" max="1" width="1.7109375" style="77" customWidth="1"/>
    <col min="2" max="2" width="8.85546875" style="136" customWidth="1"/>
    <col min="3" max="3" width="22.28515625" style="136" customWidth="1"/>
    <col min="4" max="4" width="21" style="136" customWidth="1"/>
    <col min="5" max="5" width="60.42578125" style="136" customWidth="1"/>
    <col min="6" max="6" width="40.7109375" style="136" customWidth="1"/>
    <col min="7" max="7" width="35.5703125" style="137" customWidth="1"/>
    <col min="8" max="8" width="23" style="77" customWidth="1"/>
    <col min="9" max="9" width="15.7109375" style="77" customWidth="1"/>
    <col min="10" max="10" width="17.28515625" style="77" customWidth="1"/>
    <col min="11" max="11" width="23" style="77" customWidth="1"/>
    <col min="12" max="15" width="8.28515625" style="77" customWidth="1"/>
    <col min="16" max="16" width="18.7109375" style="77" customWidth="1"/>
    <col min="17" max="17" width="18.7109375" style="236" customWidth="1"/>
    <col min="18" max="18" width="74.5703125" style="77" customWidth="1"/>
    <col min="19" max="19" width="49.140625" style="77" customWidth="1"/>
    <col min="20" max="20" width="29.85546875" style="77" customWidth="1"/>
    <col min="21" max="21" width="22.7109375" style="77" customWidth="1"/>
    <col min="22" max="22" width="17.28515625" style="77" customWidth="1"/>
    <col min="23" max="23" width="25.28515625" style="77" customWidth="1"/>
    <col min="24" max="24" width="27.7109375" style="77" customWidth="1"/>
    <col min="25" max="27" width="12.7109375" style="77" customWidth="1"/>
    <col min="28" max="28" width="11.42578125" style="77"/>
    <col min="29" max="29" width="8" style="77" customWidth="1"/>
    <col min="30" max="30" width="8.28515625" style="77" customWidth="1"/>
    <col min="31" max="31" width="12.42578125" style="77" customWidth="1"/>
    <col min="32" max="16384" width="9.140625" style="77"/>
  </cols>
  <sheetData>
    <row r="1" spans="2:25" ht="33" customHeight="1" x14ac:dyDescent="0.15">
      <c r="B1" s="434" t="s">
        <v>201</v>
      </c>
      <c r="C1" s="434"/>
      <c r="D1" s="434"/>
      <c r="E1" s="434"/>
      <c r="F1" s="434"/>
      <c r="G1" s="434"/>
      <c r="H1" s="434"/>
      <c r="I1" s="434"/>
      <c r="J1" s="434"/>
      <c r="K1" s="434"/>
      <c r="L1" s="434"/>
      <c r="M1" s="434"/>
      <c r="N1" s="434"/>
      <c r="O1" s="434"/>
      <c r="P1" s="434"/>
      <c r="Q1" s="434"/>
      <c r="R1" s="434"/>
      <c r="S1" s="434"/>
      <c r="T1" s="434"/>
      <c r="U1" s="434"/>
      <c r="V1" s="434"/>
      <c r="W1" s="434"/>
      <c r="X1" s="434"/>
      <c r="Y1" s="128"/>
    </row>
    <row r="2" spans="2:25" ht="32.25" customHeight="1" x14ac:dyDescent="0.15">
      <c r="B2" s="442" t="s">
        <v>202</v>
      </c>
      <c r="C2" s="442"/>
      <c r="D2" s="443"/>
      <c r="E2" s="443"/>
      <c r="F2" s="443"/>
      <c r="G2" s="443"/>
      <c r="H2" s="443"/>
      <c r="I2" s="443"/>
      <c r="J2" s="443"/>
      <c r="K2" s="443"/>
      <c r="L2" s="443"/>
      <c r="M2" s="443"/>
      <c r="N2" s="443"/>
      <c r="O2" s="443"/>
      <c r="P2" s="443"/>
      <c r="Q2" s="443"/>
      <c r="R2" s="443"/>
      <c r="S2" s="443"/>
      <c r="T2" s="443"/>
      <c r="U2" s="443"/>
      <c r="V2" s="443"/>
      <c r="W2" s="443"/>
      <c r="X2" s="443"/>
    </row>
    <row r="3" spans="2:25" ht="32.25" customHeight="1" x14ac:dyDescent="0.15">
      <c r="B3" s="447" t="s">
        <v>203</v>
      </c>
      <c r="C3" s="462" t="s">
        <v>204</v>
      </c>
      <c r="D3" s="450" t="s">
        <v>205</v>
      </c>
      <c r="E3" s="450" t="s">
        <v>206</v>
      </c>
      <c r="F3" s="450" t="s">
        <v>207</v>
      </c>
      <c r="G3" s="450" t="s">
        <v>208</v>
      </c>
      <c r="H3" s="450" t="s">
        <v>209</v>
      </c>
      <c r="I3" s="450" t="s">
        <v>210</v>
      </c>
      <c r="J3" s="450" t="s">
        <v>211</v>
      </c>
      <c r="K3" s="450" t="s">
        <v>212</v>
      </c>
      <c r="L3" s="453" t="s">
        <v>213</v>
      </c>
      <c r="M3" s="454"/>
      <c r="N3" s="454"/>
      <c r="O3" s="455"/>
      <c r="P3" s="459" t="s">
        <v>214</v>
      </c>
      <c r="Q3" s="429" t="s">
        <v>215</v>
      </c>
      <c r="R3" s="435" t="s">
        <v>216</v>
      </c>
      <c r="S3" s="436"/>
      <c r="T3" s="436"/>
      <c r="U3" s="436"/>
      <c r="V3" s="436"/>
      <c r="W3" s="436"/>
      <c r="X3" s="437"/>
    </row>
    <row r="4" spans="2:25" ht="50.1" customHeight="1" x14ac:dyDescent="0.15">
      <c r="B4" s="448"/>
      <c r="C4" s="463"/>
      <c r="D4" s="451"/>
      <c r="E4" s="451"/>
      <c r="F4" s="451"/>
      <c r="G4" s="451"/>
      <c r="H4" s="451"/>
      <c r="I4" s="451"/>
      <c r="J4" s="451"/>
      <c r="K4" s="451"/>
      <c r="L4" s="456"/>
      <c r="M4" s="457"/>
      <c r="N4" s="457"/>
      <c r="O4" s="458"/>
      <c r="P4" s="460"/>
      <c r="Q4" s="430"/>
      <c r="R4" s="438" t="s">
        <v>217</v>
      </c>
      <c r="S4" s="440" t="s">
        <v>218</v>
      </c>
      <c r="T4" s="440" t="s">
        <v>219</v>
      </c>
      <c r="U4" s="440" t="s">
        <v>220</v>
      </c>
      <c r="V4" s="444" t="s">
        <v>221</v>
      </c>
      <c r="W4" s="445"/>
      <c r="X4" s="446"/>
    </row>
    <row r="5" spans="2:25" ht="56.1" customHeight="1" x14ac:dyDescent="0.15">
      <c r="B5" s="448"/>
      <c r="C5" s="464"/>
      <c r="D5" s="452"/>
      <c r="E5" s="452"/>
      <c r="F5" s="452"/>
      <c r="G5" s="452"/>
      <c r="H5" s="452"/>
      <c r="I5" s="452"/>
      <c r="J5" s="452"/>
      <c r="K5" s="452"/>
      <c r="L5" s="129" t="s">
        <v>222</v>
      </c>
      <c r="M5" s="129" t="s">
        <v>223</v>
      </c>
      <c r="N5" s="129" t="s">
        <v>224</v>
      </c>
      <c r="O5" s="129" t="s">
        <v>225</v>
      </c>
      <c r="P5" s="461"/>
      <c r="Q5" s="431"/>
      <c r="R5" s="439"/>
      <c r="S5" s="441"/>
      <c r="T5" s="441"/>
      <c r="U5" s="441"/>
      <c r="V5" s="130" t="s">
        <v>226</v>
      </c>
      <c r="W5" s="130" t="s">
        <v>227</v>
      </c>
      <c r="X5" s="131" t="s">
        <v>228</v>
      </c>
    </row>
    <row r="6" spans="2:25" ht="24" customHeight="1" x14ac:dyDescent="0.15">
      <c r="B6" s="448"/>
      <c r="C6" s="205"/>
      <c r="D6" s="165"/>
      <c r="E6" s="165"/>
      <c r="F6" s="165"/>
      <c r="G6" s="166"/>
      <c r="H6" s="166"/>
      <c r="I6" s="165"/>
      <c r="J6" s="167"/>
      <c r="K6" s="165"/>
      <c r="L6" s="165"/>
      <c r="M6" s="165"/>
      <c r="N6" s="165"/>
      <c r="O6" s="165"/>
      <c r="P6" s="168"/>
      <c r="Q6" s="237" t="s">
        <v>229</v>
      </c>
      <c r="R6" s="260"/>
      <c r="S6" s="249"/>
      <c r="T6" s="250"/>
      <c r="U6" s="251"/>
      <c r="V6" s="238"/>
      <c r="W6" s="162"/>
      <c r="X6" s="163"/>
    </row>
    <row r="7" spans="2:25" ht="154.5" customHeight="1" x14ac:dyDescent="0.15">
      <c r="B7" s="448"/>
      <c r="C7" s="471" t="s">
        <v>230</v>
      </c>
      <c r="D7" s="474" t="s">
        <v>231</v>
      </c>
      <c r="E7" s="201" t="s">
        <v>232</v>
      </c>
      <c r="F7" s="201" t="s">
        <v>233</v>
      </c>
      <c r="G7" s="202" t="s">
        <v>234</v>
      </c>
      <c r="H7" s="203" t="s">
        <v>235</v>
      </c>
      <c r="I7" s="204">
        <v>100</v>
      </c>
      <c r="J7" s="187" t="s">
        <v>236</v>
      </c>
      <c r="K7" s="173" t="s">
        <v>237</v>
      </c>
      <c r="L7" s="174" t="s">
        <v>176</v>
      </c>
      <c r="M7" s="174" t="s">
        <v>176</v>
      </c>
      <c r="N7" s="174" t="s">
        <v>176</v>
      </c>
      <c r="O7" s="174" t="s">
        <v>176</v>
      </c>
      <c r="P7" s="164" t="s">
        <v>238</v>
      </c>
      <c r="Q7" s="342">
        <f>155+1</f>
        <v>156</v>
      </c>
      <c r="R7" s="362" t="s">
        <v>239</v>
      </c>
      <c r="S7" s="239" t="s">
        <v>240</v>
      </c>
      <c r="T7" s="248" t="s">
        <v>241</v>
      </c>
      <c r="U7" s="242" t="s">
        <v>242</v>
      </c>
      <c r="V7" s="241" t="s">
        <v>229</v>
      </c>
      <c r="W7" s="241" t="s">
        <v>229</v>
      </c>
      <c r="X7" s="132"/>
    </row>
    <row r="8" spans="2:25" ht="220.5" customHeight="1" x14ac:dyDescent="0.15">
      <c r="B8" s="448"/>
      <c r="C8" s="472"/>
      <c r="D8" s="475"/>
      <c r="E8" s="192" t="s">
        <v>243</v>
      </c>
      <c r="F8" s="192" t="s">
        <v>233</v>
      </c>
      <c r="G8" s="193" t="s">
        <v>244</v>
      </c>
      <c r="H8" s="175" t="s">
        <v>235</v>
      </c>
      <c r="I8" s="195">
        <v>240</v>
      </c>
      <c r="J8" s="188" t="s">
        <v>236</v>
      </c>
      <c r="K8" s="176" t="s">
        <v>245</v>
      </c>
      <c r="L8" s="177" t="s">
        <v>176</v>
      </c>
      <c r="M8" s="177" t="s">
        <v>176</v>
      </c>
      <c r="N8" s="177" t="s">
        <v>176</v>
      </c>
      <c r="O8" s="177" t="s">
        <v>176</v>
      </c>
      <c r="P8" s="164" t="s">
        <v>246</v>
      </c>
      <c r="Q8" s="342">
        <f>358+263+27+8</f>
        <v>656</v>
      </c>
      <c r="R8" s="362" t="s">
        <v>247</v>
      </c>
      <c r="S8" s="239" t="s">
        <v>240</v>
      </c>
      <c r="T8" s="317" t="s">
        <v>248</v>
      </c>
      <c r="U8" s="243" t="s">
        <v>242</v>
      </c>
      <c r="V8" s="240" t="s">
        <v>229</v>
      </c>
      <c r="W8" s="240" t="s">
        <v>229</v>
      </c>
      <c r="X8" s="134"/>
    </row>
    <row r="9" spans="2:25" ht="104.25" customHeight="1" x14ac:dyDescent="0.15">
      <c r="B9" s="448"/>
      <c r="C9" s="473"/>
      <c r="D9" s="476"/>
      <c r="E9" s="192" t="s">
        <v>249</v>
      </c>
      <c r="F9" s="192" t="s">
        <v>233</v>
      </c>
      <c r="G9" s="193" t="s">
        <v>250</v>
      </c>
      <c r="H9" s="175" t="s">
        <v>235</v>
      </c>
      <c r="I9" s="195">
        <v>5</v>
      </c>
      <c r="J9" s="188" t="s">
        <v>251</v>
      </c>
      <c r="K9" s="176" t="s">
        <v>252</v>
      </c>
      <c r="L9" s="177" t="s">
        <v>176</v>
      </c>
      <c r="M9" s="177" t="s">
        <v>176</v>
      </c>
      <c r="N9" s="177" t="s">
        <v>176</v>
      </c>
      <c r="O9" s="177" t="s">
        <v>176</v>
      </c>
      <c r="P9" s="164" t="s">
        <v>253</v>
      </c>
      <c r="Q9" s="342">
        <f>5+10</f>
        <v>15</v>
      </c>
      <c r="R9" s="349" t="s">
        <v>254</v>
      </c>
      <c r="S9" s="239" t="s">
        <v>255</v>
      </c>
      <c r="T9" s="255" t="s">
        <v>256</v>
      </c>
      <c r="U9" s="256" t="s">
        <v>242</v>
      </c>
      <c r="V9" s="244" t="s">
        <v>257</v>
      </c>
      <c r="W9" s="240" t="s">
        <v>229</v>
      </c>
      <c r="X9" s="134"/>
    </row>
    <row r="10" spans="2:25" ht="408.95" customHeight="1" x14ac:dyDescent="0.15">
      <c r="B10" s="448"/>
      <c r="C10" s="477" t="s">
        <v>258</v>
      </c>
      <c r="D10" s="478" t="s">
        <v>259</v>
      </c>
      <c r="E10" s="192" t="s">
        <v>260</v>
      </c>
      <c r="F10" s="192" t="s">
        <v>261</v>
      </c>
      <c r="G10" s="196" t="s">
        <v>262</v>
      </c>
      <c r="H10" s="197" t="s">
        <v>263</v>
      </c>
      <c r="I10" s="195">
        <v>5</v>
      </c>
      <c r="J10" s="189" t="s">
        <v>264</v>
      </c>
      <c r="K10" s="178" t="s">
        <v>265</v>
      </c>
      <c r="L10" s="179" t="s">
        <v>176</v>
      </c>
      <c r="M10" s="179" t="s">
        <v>176</v>
      </c>
      <c r="N10" s="179" t="s">
        <v>176</v>
      </c>
      <c r="O10" s="179" t="s">
        <v>176</v>
      </c>
      <c r="P10" s="133" t="s">
        <v>266</v>
      </c>
      <c r="Q10" s="342">
        <f>6+5</f>
        <v>11</v>
      </c>
      <c r="R10" s="334" t="s">
        <v>267</v>
      </c>
      <c r="S10" s="254" t="s">
        <v>240</v>
      </c>
      <c r="T10" s="253" t="s">
        <v>268</v>
      </c>
      <c r="U10" s="243" t="s">
        <v>242</v>
      </c>
      <c r="V10" s="240" t="s">
        <v>229</v>
      </c>
      <c r="W10" s="240" t="s">
        <v>229</v>
      </c>
      <c r="X10" s="134"/>
    </row>
    <row r="11" spans="2:25" ht="228.75" customHeight="1" x14ac:dyDescent="0.15">
      <c r="B11" s="448"/>
      <c r="C11" s="472"/>
      <c r="D11" s="475"/>
      <c r="E11" s="192" t="s">
        <v>269</v>
      </c>
      <c r="F11" s="192" t="s">
        <v>261</v>
      </c>
      <c r="G11" s="193" t="s">
        <v>270</v>
      </c>
      <c r="H11" s="175" t="s">
        <v>235</v>
      </c>
      <c r="I11" s="194">
        <v>2</v>
      </c>
      <c r="J11" s="188" t="s">
        <v>271</v>
      </c>
      <c r="K11" s="176" t="s">
        <v>272</v>
      </c>
      <c r="L11" s="177" t="s">
        <v>176</v>
      </c>
      <c r="M11" s="177" t="s">
        <v>176</v>
      </c>
      <c r="N11" s="177" t="s">
        <v>176</v>
      </c>
      <c r="O11" s="177" t="s">
        <v>176</v>
      </c>
      <c r="P11" s="133" t="s">
        <v>273</v>
      </c>
      <c r="Q11" s="342">
        <v>4</v>
      </c>
      <c r="R11" s="334" t="s">
        <v>274</v>
      </c>
      <c r="S11" s="254" t="s">
        <v>240</v>
      </c>
      <c r="T11" s="257" t="s">
        <v>275</v>
      </c>
      <c r="U11" s="258" t="s">
        <v>242</v>
      </c>
      <c r="V11" s="240" t="s">
        <v>229</v>
      </c>
      <c r="W11" s="240" t="s">
        <v>229</v>
      </c>
      <c r="X11" s="134"/>
    </row>
    <row r="12" spans="2:25" ht="162.75" customHeight="1" x14ac:dyDescent="0.15">
      <c r="B12" s="448"/>
      <c r="C12" s="473"/>
      <c r="D12" s="476"/>
      <c r="E12" s="192" t="s">
        <v>276</v>
      </c>
      <c r="F12" s="192" t="s">
        <v>261</v>
      </c>
      <c r="G12" s="193" t="s">
        <v>270</v>
      </c>
      <c r="H12" s="175" t="s">
        <v>235</v>
      </c>
      <c r="I12" s="194" t="s">
        <v>43</v>
      </c>
      <c r="J12" s="188" t="s">
        <v>277</v>
      </c>
      <c r="K12" s="176" t="s">
        <v>278</v>
      </c>
      <c r="L12" s="177" t="s">
        <v>176</v>
      </c>
      <c r="M12" s="177" t="s">
        <v>176</v>
      </c>
      <c r="N12" s="177" t="s">
        <v>176</v>
      </c>
      <c r="O12" s="177" t="s">
        <v>176</v>
      </c>
      <c r="P12" s="133" t="s">
        <v>279</v>
      </c>
      <c r="Q12" s="342">
        <v>2</v>
      </c>
      <c r="R12" s="341" t="s">
        <v>1066</v>
      </c>
      <c r="S12" s="254" t="s">
        <v>240</v>
      </c>
      <c r="T12" s="257" t="s">
        <v>305</v>
      </c>
      <c r="U12" s="258" t="s">
        <v>242</v>
      </c>
      <c r="V12" s="240" t="s">
        <v>229</v>
      </c>
      <c r="W12" s="240" t="s">
        <v>229</v>
      </c>
      <c r="X12" s="134"/>
    </row>
    <row r="13" spans="2:25" ht="395.25" customHeight="1" x14ac:dyDescent="0.15">
      <c r="B13" s="448"/>
      <c r="C13" s="477" t="s">
        <v>280</v>
      </c>
      <c r="D13" s="478" t="s">
        <v>281</v>
      </c>
      <c r="E13" s="192" t="s">
        <v>282</v>
      </c>
      <c r="F13" s="192" t="s">
        <v>233</v>
      </c>
      <c r="G13" s="193" t="s">
        <v>270</v>
      </c>
      <c r="H13" s="175" t="s">
        <v>235</v>
      </c>
      <c r="I13" s="194">
        <v>20</v>
      </c>
      <c r="J13" s="188" t="s">
        <v>236</v>
      </c>
      <c r="K13" s="176" t="s">
        <v>283</v>
      </c>
      <c r="L13" s="177" t="s">
        <v>176</v>
      </c>
      <c r="M13" s="177" t="s">
        <v>176</v>
      </c>
      <c r="N13" s="177" t="s">
        <v>176</v>
      </c>
      <c r="O13" s="177" t="s">
        <v>176</v>
      </c>
      <c r="P13" s="133" t="s">
        <v>284</v>
      </c>
      <c r="Q13" s="342">
        <f>6+2+1+4+13+6+5+1+26</f>
        <v>64</v>
      </c>
      <c r="R13" s="341" t="s">
        <v>285</v>
      </c>
      <c r="S13" s="254" t="s">
        <v>240</v>
      </c>
      <c r="T13" s="316" t="s">
        <v>286</v>
      </c>
      <c r="U13" s="240" t="s">
        <v>242</v>
      </c>
      <c r="V13" s="242" t="s">
        <v>229</v>
      </c>
      <c r="W13" s="240" t="s">
        <v>229</v>
      </c>
      <c r="X13" s="134"/>
    </row>
    <row r="14" spans="2:25" ht="46.15" customHeight="1" x14ac:dyDescent="0.15">
      <c r="B14" s="448"/>
      <c r="C14" s="473"/>
      <c r="D14" s="476"/>
      <c r="E14" s="192" t="s">
        <v>287</v>
      </c>
      <c r="F14" s="192" t="s">
        <v>233</v>
      </c>
      <c r="G14" s="193" t="s">
        <v>244</v>
      </c>
      <c r="H14" s="198" t="s">
        <v>235</v>
      </c>
      <c r="I14" s="199">
        <v>1</v>
      </c>
      <c r="J14" s="188" t="s">
        <v>288</v>
      </c>
      <c r="K14" s="176" t="s">
        <v>289</v>
      </c>
      <c r="L14" s="177"/>
      <c r="M14" s="177"/>
      <c r="N14" s="177" t="s">
        <v>176</v>
      </c>
      <c r="O14" s="177" t="s">
        <v>176</v>
      </c>
      <c r="P14" s="133" t="s">
        <v>290</v>
      </c>
      <c r="Q14" s="342">
        <v>15</v>
      </c>
      <c r="R14" s="262" t="s">
        <v>291</v>
      </c>
      <c r="S14" s="239" t="s">
        <v>292</v>
      </c>
      <c r="T14" s="253" t="s">
        <v>275</v>
      </c>
      <c r="U14" s="245" t="s">
        <v>293</v>
      </c>
      <c r="V14" s="246" t="s">
        <v>294</v>
      </c>
      <c r="W14" s="240" t="s">
        <v>229</v>
      </c>
      <c r="X14" s="134"/>
    </row>
    <row r="15" spans="2:25" ht="180" customHeight="1" x14ac:dyDescent="0.15">
      <c r="B15" s="448"/>
      <c r="C15" s="477" t="s">
        <v>295</v>
      </c>
      <c r="D15" s="478" t="s">
        <v>296</v>
      </c>
      <c r="E15" s="200" t="s">
        <v>297</v>
      </c>
      <c r="F15" s="200" t="s">
        <v>298</v>
      </c>
      <c r="G15" s="193" t="s">
        <v>299</v>
      </c>
      <c r="H15" s="198" t="s">
        <v>263</v>
      </c>
      <c r="I15" s="199">
        <v>4</v>
      </c>
      <c r="J15" s="188" t="s">
        <v>300</v>
      </c>
      <c r="K15" s="176" t="s">
        <v>301</v>
      </c>
      <c r="L15" s="177"/>
      <c r="M15" s="177" t="s">
        <v>176</v>
      </c>
      <c r="N15" s="177" t="s">
        <v>176</v>
      </c>
      <c r="O15" s="177" t="s">
        <v>176</v>
      </c>
      <c r="P15" s="133" t="s">
        <v>302</v>
      </c>
      <c r="Q15" s="342">
        <f>7+1</f>
        <v>8</v>
      </c>
      <c r="R15" s="291" t="s">
        <v>303</v>
      </c>
      <c r="S15" s="239" t="s">
        <v>304</v>
      </c>
      <c r="T15" s="252" t="s">
        <v>305</v>
      </c>
      <c r="U15" s="240" t="s">
        <v>242</v>
      </c>
      <c r="V15" s="240" t="s">
        <v>229</v>
      </c>
      <c r="W15" s="240" t="s">
        <v>229</v>
      </c>
      <c r="X15" s="134"/>
    </row>
    <row r="16" spans="2:25" ht="248.25" customHeight="1" x14ac:dyDescent="0.15">
      <c r="B16" s="448"/>
      <c r="C16" s="472"/>
      <c r="D16" s="475"/>
      <c r="E16" s="192" t="s">
        <v>306</v>
      </c>
      <c r="F16" s="192" t="s">
        <v>298</v>
      </c>
      <c r="G16" s="193" t="s">
        <v>299</v>
      </c>
      <c r="H16" s="175" t="s">
        <v>263</v>
      </c>
      <c r="I16" s="194">
        <v>2</v>
      </c>
      <c r="J16" s="188" t="s">
        <v>307</v>
      </c>
      <c r="K16" s="176" t="s">
        <v>308</v>
      </c>
      <c r="L16" s="180"/>
      <c r="M16" s="177" t="s">
        <v>176</v>
      </c>
      <c r="N16" s="177" t="s">
        <v>176</v>
      </c>
      <c r="O16" s="177" t="s">
        <v>176</v>
      </c>
      <c r="P16" s="133" t="s">
        <v>309</v>
      </c>
      <c r="Q16" s="342">
        <f>5+5</f>
        <v>10</v>
      </c>
      <c r="R16" s="341" t="s">
        <v>310</v>
      </c>
      <c r="S16" s="239" t="s">
        <v>304</v>
      </c>
      <c r="T16" s="252" t="s">
        <v>311</v>
      </c>
      <c r="U16" s="240" t="s">
        <v>242</v>
      </c>
      <c r="V16" s="240" t="s">
        <v>229</v>
      </c>
      <c r="W16" s="240" t="s">
        <v>229</v>
      </c>
      <c r="X16" s="134"/>
    </row>
    <row r="17" spans="2:24" ht="46.15" customHeight="1" x14ac:dyDescent="0.15">
      <c r="B17" s="448"/>
      <c r="C17" s="472"/>
      <c r="D17" s="475"/>
      <c r="E17" s="192" t="s">
        <v>312</v>
      </c>
      <c r="F17" s="192" t="s">
        <v>298</v>
      </c>
      <c r="G17" s="193" t="s">
        <v>299</v>
      </c>
      <c r="H17" s="175" t="s">
        <v>263</v>
      </c>
      <c r="I17" s="194">
        <v>2</v>
      </c>
      <c r="J17" s="188" t="s">
        <v>313</v>
      </c>
      <c r="K17" s="176" t="s">
        <v>314</v>
      </c>
      <c r="L17" s="180"/>
      <c r="M17" s="177" t="s">
        <v>176</v>
      </c>
      <c r="N17" s="177" t="s">
        <v>176</v>
      </c>
      <c r="O17" s="177" t="s">
        <v>176</v>
      </c>
      <c r="P17" s="133" t="s">
        <v>315</v>
      </c>
      <c r="Q17" s="342" t="s">
        <v>229</v>
      </c>
      <c r="R17" s="261"/>
      <c r="S17" s="239" t="s">
        <v>229</v>
      </c>
      <c r="T17" s="240" t="s">
        <v>229</v>
      </c>
      <c r="U17" s="240" t="s">
        <v>229</v>
      </c>
      <c r="V17" s="240" t="s">
        <v>229</v>
      </c>
      <c r="W17" s="240" t="s">
        <v>229</v>
      </c>
      <c r="X17" s="134"/>
    </row>
    <row r="18" spans="2:24" ht="46.15" customHeight="1" x14ac:dyDescent="0.15">
      <c r="B18" s="448"/>
      <c r="C18" s="472"/>
      <c r="D18" s="475"/>
      <c r="E18" s="192" t="s">
        <v>316</v>
      </c>
      <c r="F18" s="192" t="s">
        <v>298</v>
      </c>
      <c r="G18" s="193" t="s">
        <v>244</v>
      </c>
      <c r="H18" s="175" t="s">
        <v>263</v>
      </c>
      <c r="I18" s="194">
        <v>1</v>
      </c>
      <c r="J18" s="188" t="s">
        <v>317</v>
      </c>
      <c r="K18" s="176" t="s">
        <v>318</v>
      </c>
      <c r="L18" s="180"/>
      <c r="M18" s="180"/>
      <c r="N18" s="177" t="s">
        <v>176</v>
      </c>
      <c r="O18" s="177" t="s">
        <v>176</v>
      </c>
      <c r="P18" s="133" t="s">
        <v>319</v>
      </c>
      <c r="Q18" s="342" t="s">
        <v>229</v>
      </c>
      <c r="R18" s="261"/>
      <c r="S18" s="239" t="s">
        <v>229</v>
      </c>
      <c r="T18" s="242" t="s">
        <v>229</v>
      </c>
      <c r="U18" s="242" t="s">
        <v>229</v>
      </c>
      <c r="V18" s="240" t="s">
        <v>229</v>
      </c>
      <c r="W18" s="240" t="s">
        <v>229</v>
      </c>
      <c r="X18" s="134"/>
    </row>
    <row r="19" spans="2:24" ht="110.25" customHeight="1" x14ac:dyDescent="0.15">
      <c r="B19" s="449"/>
      <c r="C19" s="473"/>
      <c r="D19" s="476"/>
      <c r="E19" s="192" t="s">
        <v>320</v>
      </c>
      <c r="F19" s="192" t="s">
        <v>298</v>
      </c>
      <c r="G19" s="193" t="s">
        <v>244</v>
      </c>
      <c r="H19" s="175" t="s">
        <v>263</v>
      </c>
      <c r="I19" s="194">
        <v>20</v>
      </c>
      <c r="J19" s="188" t="s">
        <v>264</v>
      </c>
      <c r="K19" s="176" t="s">
        <v>321</v>
      </c>
      <c r="L19" s="177" t="s">
        <v>176</v>
      </c>
      <c r="M19" s="180"/>
      <c r="N19" s="180"/>
      <c r="O19" s="180"/>
      <c r="P19" s="133" t="s">
        <v>322</v>
      </c>
      <c r="Q19" s="342">
        <f>32+1+3</f>
        <v>36</v>
      </c>
      <c r="R19" s="349" t="s">
        <v>323</v>
      </c>
      <c r="S19" s="254" t="s">
        <v>324</v>
      </c>
      <c r="T19" s="259" t="s">
        <v>325</v>
      </c>
      <c r="U19" s="243" t="s">
        <v>293</v>
      </c>
      <c r="V19" s="240" t="s">
        <v>229</v>
      </c>
      <c r="W19" s="240" t="s">
        <v>229</v>
      </c>
      <c r="X19" s="134"/>
    </row>
    <row r="20" spans="2:24" ht="253.5" customHeight="1" x14ac:dyDescent="0.15">
      <c r="B20" s="505" t="s">
        <v>326</v>
      </c>
      <c r="C20" s="508" t="s">
        <v>327</v>
      </c>
      <c r="D20" s="494" t="s">
        <v>328</v>
      </c>
      <c r="E20" s="495"/>
      <c r="F20" s="491" t="s">
        <v>329</v>
      </c>
      <c r="G20" s="492"/>
      <c r="H20" s="493"/>
      <c r="I20" s="181">
        <v>3</v>
      </c>
      <c r="J20" s="190" t="s">
        <v>330</v>
      </c>
      <c r="K20" s="182" t="s">
        <v>331</v>
      </c>
      <c r="L20" s="181" t="s">
        <v>332</v>
      </c>
      <c r="M20" s="181" t="s">
        <v>332</v>
      </c>
      <c r="N20" s="181" t="s">
        <v>332</v>
      </c>
      <c r="O20" s="181" t="s">
        <v>332</v>
      </c>
      <c r="P20" s="133" t="s">
        <v>333</v>
      </c>
      <c r="Q20" s="342">
        <v>3</v>
      </c>
      <c r="R20" s="348" t="s">
        <v>334</v>
      </c>
      <c r="S20" s="239" t="s">
        <v>324</v>
      </c>
      <c r="T20" s="248" t="s">
        <v>335</v>
      </c>
      <c r="U20" s="240" t="s">
        <v>242</v>
      </c>
      <c r="V20" s="240" t="s">
        <v>229</v>
      </c>
      <c r="W20" s="240" t="s">
        <v>229</v>
      </c>
      <c r="X20" s="134"/>
    </row>
    <row r="21" spans="2:24" ht="250.5" customHeight="1" x14ac:dyDescent="0.15">
      <c r="B21" s="506"/>
      <c r="C21" s="486"/>
      <c r="D21" s="494" t="s">
        <v>336</v>
      </c>
      <c r="E21" s="495"/>
      <c r="F21" s="491" t="s">
        <v>337</v>
      </c>
      <c r="G21" s="492"/>
      <c r="H21" s="493"/>
      <c r="I21" s="181">
        <v>3</v>
      </c>
      <c r="J21" s="190" t="s">
        <v>330</v>
      </c>
      <c r="K21" s="182" t="s">
        <v>331</v>
      </c>
      <c r="L21" s="181" t="s">
        <v>332</v>
      </c>
      <c r="M21" s="181" t="s">
        <v>332</v>
      </c>
      <c r="N21" s="181" t="s">
        <v>332</v>
      </c>
      <c r="O21" s="181" t="s">
        <v>332</v>
      </c>
      <c r="P21" s="133" t="s">
        <v>338</v>
      </c>
      <c r="Q21" s="342">
        <v>3</v>
      </c>
      <c r="R21" s="291" t="s">
        <v>339</v>
      </c>
      <c r="S21" s="239" t="s">
        <v>229</v>
      </c>
      <c r="T21" s="240" t="s">
        <v>229</v>
      </c>
      <c r="U21" s="240" t="s">
        <v>229</v>
      </c>
      <c r="V21" s="240" t="s">
        <v>229</v>
      </c>
      <c r="W21" s="240" t="s">
        <v>229</v>
      </c>
      <c r="X21" s="134"/>
    </row>
    <row r="22" spans="2:24" ht="178.5" customHeight="1" x14ac:dyDescent="0.15">
      <c r="B22" s="506"/>
      <c r="C22" s="485" t="s">
        <v>340</v>
      </c>
      <c r="D22" s="487" t="s">
        <v>341</v>
      </c>
      <c r="E22" s="488"/>
      <c r="F22" s="491" t="s">
        <v>342</v>
      </c>
      <c r="G22" s="492"/>
      <c r="H22" s="493"/>
      <c r="I22" s="181">
        <v>14</v>
      </c>
      <c r="J22" s="190" t="s">
        <v>330</v>
      </c>
      <c r="K22" s="182" t="s">
        <v>331</v>
      </c>
      <c r="L22" s="181" t="s">
        <v>332</v>
      </c>
      <c r="M22" s="181" t="s">
        <v>332</v>
      </c>
      <c r="N22" s="181" t="s">
        <v>332</v>
      </c>
      <c r="O22" s="181" t="s">
        <v>332</v>
      </c>
      <c r="P22" s="133" t="s">
        <v>343</v>
      </c>
      <c r="Q22" s="342">
        <f>472+264+16</f>
        <v>752</v>
      </c>
      <c r="R22" s="334" t="s">
        <v>344</v>
      </c>
      <c r="S22" s="235" t="s">
        <v>324</v>
      </c>
      <c r="T22" s="253" t="s">
        <v>345</v>
      </c>
      <c r="U22" s="240" t="s">
        <v>242</v>
      </c>
      <c r="V22" s="240" t="s">
        <v>229</v>
      </c>
      <c r="W22" s="240" t="s">
        <v>229</v>
      </c>
      <c r="X22" s="134"/>
    </row>
    <row r="23" spans="2:24" ht="170.25" customHeight="1" x14ac:dyDescent="0.15">
      <c r="B23" s="506"/>
      <c r="C23" s="486"/>
      <c r="D23" s="489"/>
      <c r="E23" s="490"/>
      <c r="F23" s="491" t="s">
        <v>346</v>
      </c>
      <c r="G23" s="492"/>
      <c r="H23" s="493"/>
      <c r="I23" s="181">
        <v>13</v>
      </c>
      <c r="J23" s="190" t="s">
        <v>330</v>
      </c>
      <c r="K23" s="182" t="s">
        <v>331</v>
      </c>
      <c r="L23" s="181" t="s">
        <v>332</v>
      </c>
      <c r="M23" s="181" t="s">
        <v>332</v>
      </c>
      <c r="N23" s="181" t="s">
        <v>332</v>
      </c>
      <c r="O23" s="181" t="s">
        <v>332</v>
      </c>
      <c r="P23" s="133" t="s">
        <v>347</v>
      </c>
      <c r="Q23" s="342">
        <f>40+2+1+1+3+1</f>
        <v>48</v>
      </c>
      <c r="R23" s="334" t="s">
        <v>348</v>
      </c>
      <c r="S23" s="235" t="s">
        <v>324</v>
      </c>
      <c r="T23" s="253" t="s">
        <v>345</v>
      </c>
      <c r="U23" s="240" t="s">
        <v>242</v>
      </c>
      <c r="V23" s="240" t="s">
        <v>229</v>
      </c>
      <c r="W23" s="240" t="s">
        <v>229</v>
      </c>
      <c r="X23" s="134"/>
    </row>
    <row r="24" spans="2:24" ht="192" customHeight="1" x14ac:dyDescent="0.15">
      <c r="B24" s="506"/>
      <c r="C24" s="185" t="s">
        <v>349</v>
      </c>
      <c r="D24" s="494" t="s">
        <v>350</v>
      </c>
      <c r="E24" s="495"/>
      <c r="F24" s="491" t="s">
        <v>351</v>
      </c>
      <c r="G24" s="492"/>
      <c r="H24" s="493"/>
      <c r="I24" s="181">
        <v>2</v>
      </c>
      <c r="J24" s="190" t="s">
        <v>330</v>
      </c>
      <c r="K24" s="182" t="s">
        <v>331</v>
      </c>
      <c r="L24" s="181" t="s">
        <v>332</v>
      </c>
      <c r="M24" s="181" t="s">
        <v>332</v>
      </c>
      <c r="N24" s="181" t="s">
        <v>332</v>
      </c>
      <c r="O24" s="181" t="s">
        <v>332</v>
      </c>
      <c r="P24" s="133" t="s">
        <v>352</v>
      </c>
      <c r="Q24" s="342">
        <v>1</v>
      </c>
      <c r="R24" s="401" t="s">
        <v>1067</v>
      </c>
      <c r="S24" s="400" t="s">
        <v>324</v>
      </c>
      <c r="T24" s="252" t="s">
        <v>1065</v>
      </c>
      <c r="U24" s="240" t="s">
        <v>242</v>
      </c>
      <c r="V24" s="240" t="s">
        <v>229</v>
      </c>
      <c r="W24" s="240" t="s">
        <v>229</v>
      </c>
      <c r="X24" s="134"/>
    </row>
    <row r="25" spans="2:24" ht="42.6" customHeight="1" thickBot="1" x14ac:dyDescent="0.2">
      <c r="B25" s="507"/>
      <c r="C25" s="186" t="s">
        <v>353</v>
      </c>
      <c r="D25" s="500" t="s">
        <v>354</v>
      </c>
      <c r="E25" s="501"/>
      <c r="F25" s="502" t="s">
        <v>355</v>
      </c>
      <c r="G25" s="503"/>
      <c r="H25" s="504"/>
      <c r="I25" s="183">
        <v>2</v>
      </c>
      <c r="J25" s="191" t="s">
        <v>330</v>
      </c>
      <c r="K25" s="184" t="s">
        <v>331</v>
      </c>
      <c r="L25" s="183" t="s">
        <v>332</v>
      </c>
      <c r="M25" s="183" t="s">
        <v>332</v>
      </c>
      <c r="N25" s="183" t="s">
        <v>332</v>
      </c>
      <c r="O25" s="183" t="s">
        <v>332</v>
      </c>
      <c r="P25" s="135" t="s">
        <v>356</v>
      </c>
      <c r="Q25" s="343">
        <f>20+8+11</f>
        <v>39</v>
      </c>
      <c r="R25" s="266" t="s">
        <v>357</v>
      </c>
      <c r="S25" s="235" t="s">
        <v>324</v>
      </c>
      <c r="T25" s="292" t="s">
        <v>275</v>
      </c>
      <c r="U25" s="247" t="s">
        <v>229</v>
      </c>
      <c r="V25" s="247" t="s">
        <v>229</v>
      </c>
      <c r="W25" s="247" t="s">
        <v>229</v>
      </c>
      <c r="X25" s="169"/>
    </row>
    <row r="26" spans="2:24" ht="21" customHeight="1" x14ac:dyDescent="0.15">
      <c r="I26" s="289">
        <f>SUM(I7:I25)</f>
        <v>439</v>
      </c>
      <c r="Q26" s="233"/>
    </row>
    <row r="27" spans="2:24" x14ac:dyDescent="0.15">
      <c r="Q27" s="233"/>
    </row>
    <row r="28" spans="2:24" ht="24.4" customHeight="1" x14ac:dyDescent="0.15">
      <c r="B28" s="479" t="s">
        <v>358</v>
      </c>
      <c r="C28" s="480"/>
      <c r="D28" s="480"/>
      <c r="E28" s="480"/>
      <c r="F28" s="480"/>
      <c r="G28" s="480"/>
      <c r="H28" s="480"/>
      <c r="I28" s="480"/>
      <c r="J28" s="480"/>
      <c r="K28" s="480"/>
      <c r="L28" s="480"/>
      <c r="M28" s="480"/>
      <c r="N28" s="480"/>
      <c r="O28" s="480"/>
      <c r="P28" s="481"/>
      <c r="Q28" s="432" t="s">
        <v>229</v>
      </c>
      <c r="R28" s="467" t="s">
        <v>217</v>
      </c>
      <c r="S28" s="469" t="s">
        <v>218</v>
      </c>
      <c r="T28" s="469" t="s">
        <v>219</v>
      </c>
      <c r="U28" s="465" t="s">
        <v>359</v>
      </c>
      <c r="V28" s="137"/>
      <c r="W28" s="137"/>
      <c r="X28" s="137"/>
    </row>
    <row r="29" spans="2:24" ht="28.5" customHeight="1" thickBot="1" x14ac:dyDescent="0.2">
      <c r="B29" s="482"/>
      <c r="C29" s="483"/>
      <c r="D29" s="483"/>
      <c r="E29" s="483"/>
      <c r="F29" s="483"/>
      <c r="G29" s="483"/>
      <c r="H29" s="483"/>
      <c r="I29" s="483"/>
      <c r="J29" s="483"/>
      <c r="K29" s="483"/>
      <c r="L29" s="483"/>
      <c r="M29" s="483"/>
      <c r="N29" s="483"/>
      <c r="O29" s="483"/>
      <c r="P29" s="484"/>
      <c r="Q29" s="433"/>
      <c r="R29" s="468"/>
      <c r="S29" s="470"/>
      <c r="T29" s="470"/>
      <c r="U29" s="466"/>
      <c r="V29" s="137"/>
      <c r="W29" s="137"/>
      <c r="X29" s="137"/>
    </row>
    <row r="30" spans="2:24" ht="103.5" customHeight="1" x14ac:dyDescent="0.15">
      <c r="B30" s="498" t="s">
        <v>360</v>
      </c>
      <c r="C30" s="499"/>
      <c r="D30" s="499"/>
      <c r="E30" s="499"/>
      <c r="F30" s="499"/>
      <c r="G30" s="499"/>
      <c r="H30" s="499"/>
      <c r="I30" s="499"/>
      <c r="J30" s="499"/>
      <c r="K30" s="499"/>
      <c r="L30" s="499"/>
      <c r="M30" s="499"/>
      <c r="N30" s="499"/>
      <c r="O30" s="499"/>
      <c r="P30" s="499"/>
      <c r="Q30" s="397" t="s">
        <v>229</v>
      </c>
      <c r="R30" s="318" t="s">
        <v>361</v>
      </c>
      <c r="S30" s="323" t="s">
        <v>362</v>
      </c>
      <c r="T30" s="294" t="s">
        <v>335</v>
      </c>
      <c r="U30" s="293" t="s">
        <v>293</v>
      </c>
      <c r="V30" s="137"/>
      <c r="W30" s="137"/>
      <c r="X30" s="137"/>
    </row>
    <row r="31" spans="2:24" ht="70.5" customHeight="1" x14ac:dyDescent="0.15">
      <c r="B31" s="496" t="s">
        <v>363</v>
      </c>
      <c r="C31" s="497"/>
      <c r="D31" s="497"/>
      <c r="E31" s="497"/>
      <c r="F31" s="497"/>
      <c r="G31" s="497"/>
      <c r="H31" s="497"/>
      <c r="I31" s="497"/>
      <c r="J31" s="497"/>
      <c r="K31" s="497"/>
      <c r="L31" s="497"/>
      <c r="M31" s="497"/>
      <c r="N31" s="497"/>
      <c r="O31" s="497"/>
      <c r="P31" s="497"/>
      <c r="Q31" s="398" t="s">
        <v>229</v>
      </c>
      <c r="R31" s="338" t="s">
        <v>364</v>
      </c>
      <c r="S31" s="138"/>
      <c r="T31" s="139"/>
      <c r="U31" s="140"/>
      <c r="V31" s="137"/>
      <c r="W31" s="137"/>
      <c r="X31" s="137"/>
    </row>
    <row r="32" spans="2:24" ht="70.5" customHeight="1" x14ac:dyDescent="0.15">
      <c r="B32" s="496" t="s">
        <v>365</v>
      </c>
      <c r="C32" s="497"/>
      <c r="D32" s="497"/>
      <c r="E32" s="497"/>
      <c r="F32" s="497"/>
      <c r="G32" s="497"/>
      <c r="H32" s="497"/>
      <c r="I32" s="497"/>
      <c r="J32" s="497"/>
      <c r="K32" s="497"/>
      <c r="L32" s="497"/>
      <c r="M32" s="497"/>
      <c r="N32" s="497"/>
      <c r="O32" s="497"/>
      <c r="P32" s="497"/>
      <c r="Q32" s="398" t="s">
        <v>229</v>
      </c>
      <c r="R32" s="319" t="s">
        <v>366</v>
      </c>
      <c r="S32" s="323" t="s">
        <v>362</v>
      </c>
      <c r="T32" s="396" t="s">
        <v>1064</v>
      </c>
      <c r="U32" s="337" t="s">
        <v>242</v>
      </c>
      <c r="V32" s="137"/>
      <c r="W32" s="137"/>
      <c r="X32" s="137"/>
    </row>
    <row r="33" spans="2:24" ht="139.5" customHeight="1" x14ac:dyDescent="0.15">
      <c r="B33" s="496" t="s">
        <v>367</v>
      </c>
      <c r="C33" s="497"/>
      <c r="D33" s="497"/>
      <c r="E33" s="497"/>
      <c r="F33" s="497"/>
      <c r="G33" s="497"/>
      <c r="H33" s="497"/>
      <c r="I33" s="497"/>
      <c r="J33" s="497"/>
      <c r="K33" s="497"/>
      <c r="L33" s="497"/>
      <c r="M33" s="497"/>
      <c r="N33" s="497"/>
      <c r="O33" s="497"/>
      <c r="P33" s="497"/>
      <c r="Q33" s="398" t="s">
        <v>229</v>
      </c>
      <c r="R33" s="363" t="s">
        <v>368</v>
      </c>
      <c r="S33" s="323" t="s">
        <v>362</v>
      </c>
      <c r="T33" s="336" t="s">
        <v>369</v>
      </c>
      <c r="U33" s="337" t="s">
        <v>242</v>
      </c>
      <c r="V33" s="137"/>
      <c r="W33" s="137"/>
      <c r="X33" s="137"/>
    </row>
    <row r="34" spans="2:24" ht="165" customHeight="1" x14ac:dyDescent="0.15">
      <c r="B34" s="496" t="s">
        <v>370</v>
      </c>
      <c r="C34" s="497"/>
      <c r="D34" s="497"/>
      <c r="E34" s="497"/>
      <c r="F34" s="497"/>
      <c r="G34" s="497"/>
      <c r="H34" s="497"/>
      <c r="I34" s="497"/>
      <c r="J34" s="497"/>
      <c r="K34" s="497"/>
      <c r="L34" s="497"/>
      <c r="M34" s="497"/>
      <c r="N34" s="497"/>
      <c r="O34" s="497"/>
      <c r="P34" s="497"/>
      <c r="Q34" s="398" t="s">
        <v>43</v>
      </c>
      <c r="R34" s="335" t="s">
        <v>371</v>
      </c>
      <c r="S34" s="323" t="s">
        <v>362</v>
      </c>
      <c r="T34" s="336" t="s">
        <v>369</v>
      </c>
      <c r="U34" s="337" t="s">
        <v>242</v>
      </c>
      <c r="V34" s="137"/>
      <c r="W34" s="137"/>
      <c r="X34" s="137"/>
    </row>
    <row r="35" spans="2:24" ht="70.5" customHeight="1" x14ac:dyDescent="0.15">
      <c r="B35" s="496" t="s">
        <v>372</v>
      </c>
      <c r="C35" s="497"/>
      <c r="D35" s="497"/>
      <c r="E35" s="497"/>
      <c r="F35" s="497"/>
      <c r="G35" s="497"/>
      <c r="H35" s="497"/>
      <c r="I35" s="497"/>
      <c r="J35" s="497"/>
      <c r="K35" s="497"/>
      <c r="L35" s="497"/>
      <c r="M35" s="497"/>
      <c r="N35" s="497"/>
      <c r="O35" s="497"/>
      <c r="P35" s="497"/>
      <c r="Q35" s="398" t="s">
        <v>229</v>
      </c>
      <c r="R35" s="320"/>
      <c r="S35" s="138"/>
      <c r="T35" s="139"/>
      <c r="U35" s="140"/>
      <c r="V35" s="137"/>
      <c r="W35" s="137"/>
      <c r="X35" s="137"/>
    </row>
    <row r="36" spans="2:24" ht="70.5" customHeight="1" x14ac:dyDescent="0.15">
      <c r="B36" s="496" t="s">
        <v>373</v>
      </c>
      <c r="C36" s="497"/>
      <c r="D36" s="497"/>
      <c r="E36" s="497"/>
      <c r="F36" s="497"/>
      <c r="G36" s="497"/>
      <c r="H36" s="497"/>
      <c r="I36" s="497"/>
      <c r="J36" s="497"/>
      <c r="K36" s="497"/>
      <c r="L36" s="497"/>
      <c r="M36" s="497"/>
      <c r="N36" s="497"/>
      <c r="O36" s="497"/>
      <c r="P36" s="497"/>
      <c r="Q36" s="398" t="s">
        <v>229</v>
      </c>
      <c r="R36" s="320"/>
      <c r="S36" s="138"/>
      <c r="T36" s="139"/>
      <c r="U36" s="140"/>
      <c r="V36" s="137"/>
      <c r="W36" s="137"/>
      <c r="X36" s="137"/>
    </row>
    <row r="37" spans="2:24" ht="70.5" customHeight="1" x14ac:dyDescent="0.15">
      <c r="B37" s="509" t="s">
        <v>374</v>
      </c>
      <c r="C37" s="510"/>
      <c r="D37" s="510"/>
      <c r="E37" s="488"/>
      <c r="F37" s="494" t="s">
        <v>375</v>
      </c>
      <c r="G37" s="497"/>
      <c r="H37" s="497"/>
      <c r="I37" s="497"/>
      <c r="J37" s="497"/>
      <c r="K37" s="497"/>
      <c r="L37" s="497"/>
      <c r="M37" s="497"/>
      <c r="N37" s="497"/>
      <c r="O37" s="497"/>
      <c r="P37" s="497"/>
      <c r="Q37" s="398" t="s">
        <v>229</v>
      </c>
      <c r="R37" s="321"/>
      <c r="S37" s="141"/>
      <c r="T37" s="142"/>
      <c r="U37" s="143"/>
      <c r="V37" s="137"/>
      <c r="W37" s="137"/>
      <c r="X37" s="137"/>
    </row>
    <row r="38" spans="2:24" ht="70.5" customHeight="1" thickBot="1" x14ac:dyDescent="0.2">
      <c r="B38" s="511"/>
      <c r="C38" s="512"/>
      <c r="D38" s="512"/>
      <c r="E38" s="513"/>
      <c r="F38" s="500" t="s">
        <v>376</v>
      </c>
      <c r="G38" s="514"/>
      <c r="H38" s="514"/>
      <c r="I38" s="514"/>
      <c r="J38" s="514"/>
      <c r="K38" s="514"/>
      <c r="L38" s="514"/>
      <c r="M38" s="514"/>
      <c r="N38" s="514"/>
      <c r="O38" s="514"/>
      <c r="P38" s="514"/>
      <c r="Q38" s="399" t="s">
        <v>229</v>
      </c>
      <c r="R38" s="322" t="s">
        <v>377</v>
      </c>
      <c r="S38" s="144"/>
      <c r="T38" s="145"/>
      <c r="U38" s="146"/>
    </row>
    <row r="40" spans="2:24" x14ac:dyDescent="0.15">
      <c r="U40" s="147" t="s">
        <v>378</v>
      </c>
    </row>
    <row r="41" spans="2:24" x14ac:dyDescent="0.15">
      <c r="U41" s="77" t="s">
        <v>242</v>
      </c>
    </row>
    <row r="42" spans="2:24" x14ac:dyDescent="0.15">
      <c r="U42" s="77" t="s">
        <v>293</v>
      </c>
    </row>
    <row r="43" spans="2:24" x14ac:dyDescent="0.15">
      <c r="U43" s="77" t="s">
        <v>379</v>
      </c>
    </row>
  </sheetData>
  <autoFilter ref="C6:X6" xr:uid="{00000000-0001-0000-0500-000000000000}"/>
  <mergeCells count="59">
    <mergeCell ref="B34:P34"/>
    <mergeCell ref="B35:P35"/>
    <mergeCell ref="B36:P36"/>
    <mergeCell ref="B37:E38"/>
    <mergeCell ref="F37:P37"/>
    <mergeCell ref="F38:P38"/>
    <mergeCell ref="F3:F5"/>
    <mergeCell ref="G3:G5"/>
    <mergeCell ref="H3:H5"/>
    <mergeCell ref="F20:H20"/>
    <mergeCell ref="B33:P33"/>
    <mergeCell ref="B30:P30"/>
    <mergeCell ref="B31:P31"/>
    <mergeCell ref="B32:P32"/>
    <mergeCell ref="F24:H24"/>
    <mergeCell ref="D25:E25"/>
    <mergeCell ref="F25:H25"/>
    <mergeCell ref="B20:B25"/>
    <mergeCell ref="C20:C21"/>
    <mergeCell ref="D20:E20"/>
    <mergeCell ref="D24:E24"/>
    <mergeCell ref="F21:H21"/>
    <mergeCell ref="C22:C23"/>
    <mergeCell ref="D22:E23"/>
    <mergeCell ref="F22:H22"/>
    <mergeCell ref="F23:H23"/>
    <mergeCell ref="D21:E21"/>
    <mergeCell ref="C3:C5"/>
    <mergeCell ref="D3:D5"/>
    <mergeCell ref="U28:U29"/>
    <mergeCell ref="R28:R29"/>
    <mergeCell ref="S28:S29"/>
    <mergeCell ref="T28:T29"/>
    <mergeCell ref="C7:C9"/>
    <mergeCell ref="D7:D9"/>
    <mergeCell ref="C10:C12"/>
    <mergeCell ref="D10:D12"/>
    <mergeCell ref="C13:C14"/>
    <mergeCell ref="D13:D14"/>
    <mergeCell ref="C15:C19"/>
    <mergeCell ref="D15:D19"/>
    <mergeCell ref="B28:P29"/>
    <mergeCell ref="E3:E5"/>
    <mergeCell ref="Q3:Q5"/>
    <mergeCell ref="Q28:Q29"/>
    <mergeCell ref="B1:X1"/>
    <mergeCell ref="R3:X3"/>
    <mergeCell ref="R4:R5"/>
    <mergeCell ref="S4:S5"/>
    <mergeCell ref="T4:T5"/>
    <mergeCell ref="B2:X2"/>
    <mergeCell ref="V4:X4"/>
    <mergeCell ref="U4:U5"/>
    <mergeCell ref="B3:B19"/>
    <mergeCell ref="J3:J5"/>
    <mergeCell ref="K3:K5"/>
    <mergeCell ref="L3:O4"/>
    <mergeCell ref="I3:I5"/>
    <mergeCell ref="P3:P5"/>
  </mergeCells>
  <phoneticPr fontId="26" type="noConversion"/>
  <dataValidations count="1">
    <dataValidation type="list" allowBlank="1" showInputMessage="1" showErrorMessage="1" sqref="X7:X25 U30:U38" xr:uid="{00000000-0002-0000-0500-000000000000}">
      <formula1>$U$41:$U$42</formula1>
    </dataValidation>
  </dataValidations>
  <hyperlinks>
    <hyperlink ref="V9" r:id="rId1" xr:uid="{0F5728D1-509C-40FC-906F-066E4D971ACC}"/>
    <hyperlink ref="V14" r:id="rId2" xr:uid="{6C6E1011-7C98-4A5E-B395-D5CD3CBE0E5D}"/>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371"/>
  <sheetViews>
    <sheetView showGridLines="0" topLeftCell="A4" zoomScale="90" zoomScaleNormal="90" workbookViewId="0">
      <selection activeCell="H12" sqref="H12"/>
    </sheetView>
  </sheetViews>
  <sheetFormatPr baseColWidth="10" defaultColWidth="9.140625" defaultRowHeight="11.25" x14ac:dyDescent="0.15"/>
  <cols>
    <col min="1" max="1" width="4.28515625" style="1" customWidth="1"/>
    <col min="2" max="2" width="32.28515625" style="148" customWidth="1"/>
    <col min="3" max="3" width="24.5703125" style="148" customWidth="1"/>
    <col min="4" max="4" width="43.140625" style="225" customWidth="1"/>
    <col min="5" max="5" width="24.42578125" style="1" customWidth="1"/>
    <col min="6" max="7" width="21.5703125" style="148" customWidth="1"/>
    <col min="8" max="8" width="19" style="148" customWidth="1"/>
    <col min="9" max="9" width="14" style="148" customWidth="1"/>
    <col min="10" max="10" width="75" style="225" customWidth="1"/>
    <col min="11" max="11" width="17" style="148" customWidth="1"/>
    <col min="12" max="12" width="21.85546875" style="148" bestFit="1" customWidth="1"/>
    <col min="13" max="14" width="17" style="148" customWidth="1"/>
    <col min="15" max="18" width="14.7109375" style="1" customWidth="1"/>
    <col min="19" max="19" width="14.7109375" style="148" customWidth="1"/>
    <col min="20" max="22" width="14.7109375" style="1" customWidth="1"/>
    <col min="23" max="24" width="20.7109375" style="1" customWidth="1"/>
    <col min="25" max="262" width="11.42578125" style="1"/>
    <col min="263" max="263" width="16.7109375" style="1" customWidth="1"/>
    <col min="264" max="264" width="28.28515625" style="1" customWidth="1"/>
    <col min="265" max="265" width="19.42578125" style="1" customWidth="1"/>
    <col min="266" max="266" width="13.28515625" style="1" customWidth="1"/>
    <col min="267" max="267" width="16.42578125" style="1" customWidth="1"/>
    <col min="268" max="268" width="15.5703125" style="1" customWidth="1"/>
    <col min="269" max="270" width="15.28515625" style="1" customWidth="1"/>
    <col min="271" max="271" width="14" style="1" customWidth="1"/>
    <col min="272" max="272" width="11.42578125" style="1"/>
    <col min="273" max="273" width="15.5703125" style="1" customWidth="1"/>
    <col min="274" max="274" width="15" style="1" customWidth="1"/>
    <col min="275" max="275" width="18.42578125" style="1" customWidth="1"/>
    <col min="276" max="277" width="11.42578125" style="1"/>
    <col min="278" max="278" width="14.7109375" style="1" customWidth="1"/>
    <col min="279" max="279" width="17" style="1" customWidth="1"/>
    <col min="280" max="280" width="16.28515625" style="1" customWidth="1"/>
    <col min="281" max="518" width="11.42578125" style="1"/>
    <col min="519" max="519" width="16.7109375" style="1" customWidth="1"/>
    <col min="520" max="520" width="28.28515625" style="1" customWidth="1"/>
    <col min="521" max="521" width="19.42578125" style="1" customWidth="1"/>
    <col min="522" max="522" width="13.28515625" style="1" customWidth="1"/>
    <col min="523" max="523" width="16.42578125" style="1" customWidth="1"/>
    <col min="524" max="524" width="15.5703125" style="1" customWidth="1"/>
    <col min="525" max="526" width="15.28515625" style="1" customWidth="1"/>
    <col min="527" max="527" width="14" style="1" customWidth="1"/>
    <col min="528" max="528" width="11.42578125" style="1"/>
    <col min="529" max="529" width="15.5703125" style="1" customWidth="1"/>
    <col min="530" max="530" width="15" style="1" customWidth="1"/>
    <col min="531" max="531" width="18.42578125" style="1" customWidth="1"/>
    <col min="532" max="533" width="11.42578125" style="1"/>
    <col min="534" max="534" width="14.7109375" style="1" customWidth="1"/>
    <col min="535" max="535" width="17" style="1" customWidth="1"/>
    <col min="536" max="536" width="16.28515625" style="1" customWidth="1"/>
    <col min="537" max="774" width="11.42578125" style="1"/>
    <col min="775" max="775" width="16.7109375" style="1" customWidth="1"/>
    <col min="776" max="776" width="28.28515625" style="1" customWidth="1"/>
    <col min="777" max="777" width="19.42578125" style="1" customWidth="1"/>
    <col min="778" max="778" width="13.28515625" style="1" customWidth="1"/>
    <col min="779" max="779" width="16.42578125" style="1" customWidth="1"/>
    <col min="780" max="780" width="15.5703125" style="1" customWidth="1"/>
    <col min="781" max="782" width="15.28515625" style="1" customWidth="1"/>
    <col min="783" max="783" width="14" style="1" customWidth="1"/>
    <col min="784" max="784" width="11.42578125" style="1"/>
    <col min="785" max="785" width="15.5703125" style="1" customWidth="1"/>
    <col min="786" max="786" width="15" style="1" customWidth="1"/>
    <col min="787" max="787" width="18.42578125" style="1" customWidth="1"/>
    <col min="788" max="789" width="11.42578125" style="1"/>
    <col min="790" max="790" width="14.7109375" style="1" customWidth="1"/>
    <col min="791" max="791" width="17" style="1" customWidth="1"/>
    <col min="792" max="792" width="16.28515625" style="1" customWidth="1"/>
    <col min="793" max="1030" width="9.140625" style="1"/>
    <col min="1031" max="1031" width="16.7109375" style="1" customWidth="1"/>
    <col min="1032" max="1032" width="28.28515625" style="1" customWidth="1"/>
    <col min="1033" max="1033" width="19.42578125" style="1" customWidth="1"/>
    <col min="1034" max="1034" width="13.28515625" style="1" customWidth="1"/>
    <col min="1035" max="1035" width="16.42578125" style="1" customWidth="1"/>
    <col min="1036" max="1036" width="15.5703125" style="1" customWidth="1"/>
    <col min="1037" max="1038" width="15.28515625" style="1" customWidth="1"/>
    <col min="1039" max="1039" width="14" style="1" customWidth="1"/>
    <col min="1040" max="1040" width="11.42578125" style="1"/>
    <col min="1041" max="1041" width="15.5703125" style="1" customWidth="1"/>
    <col min="1042" max="1042" width="15" style="1" customWidth="1"/>
    <col min="1043" max="1043" width="18.42578125" style="1" customWidth="1"/>
    <col min="1044" max="1045" width="11.42578125" style="1"/>
    <col min="1046" max="1046" width="14.7109375" style="1" customWidth="1"/>
    <col min="1047" max="1047" width="17" style="1" customWidth="1"/>
    <col min="1048" max="1048" width="16.28515625" style="1" customWidth="1"/>
    <col min="1049" max="1286" width="11.42578125" style="1"/>
    <col min="1287" max="1287" width="16.7109375" style="1" customWidth="1"/>
    <col min="1288" max="1288" width="28.28515625" style="1" customWidth="1"/>
    <col min="1289" max="1289" width="19.42578125" style="1" customWidth="1"/>
    <col min="1290" max="1290" width="13.28515625" style="1" customWidth="1"/>
    <col min="1291" max="1291" width="16.42578125" style="1" customWidth="1"/>
    <col min="1292" max="1292" width="15.5703125" style="1" customWidth="1"/>
    <col min="1293" max="1294" width="15.28515625" style="1" customWidth="1"/>
    <col min="1295" max="1295" width="14" style="1" customWidth="1"/>
    <col min="1296" max="1296" width="11.42578125" style="1"/>
    <col min="1297" max="1297" width="15.5703125" style="1" customWidth="1"/>
    <col min="1298" max="1298" width="15" style="1" customWidth="1"/>
    <col min="1299" max="1299" width="18.42578125" style="1" customWidth="1"/>
    <col min="1300" max="1301" width="11.42578125" style="1"/>
    <col min="1302" max="1302" width="14.7109375" style="1" customWidth="1"/>
    <col min="1303" max="1303" width="17" style="1" customWidth="1"/>
    <col min="1304" max="1304" width="16.28515625" style="1" customWidth="1"/>
    <col min="1305" max="1542" width="11.42578125" style="1"/>
    <col min="1543" max="1543" width="16.7109375" style="1" customWidth="1"/>
    <col min="1544" max="1544" width="28.28515625" style="1" customWidth="1"/>
    <col min="1545" max="1545" width="19.42578125" style="1" customWidth="1"/>
    <col min="1546" max="1546" width="13.28515625" style="1" customWidth="1"/>
    <col min="1547" max="1547" width="16.42578125" style="1" customWidth="1"/>
    <col min="1548" max="1548" width="15.5703125" style="1" customWidth="1"/>
    <col min="1549" max="1550" width="15.28515625" style="1" customWidth="1"/>
    <col min="1551" max="1551" width="14" style="1" customWidth="1"/>
    <col min="1552" max="1552" width="11.42578125" style="1"/>
    <col min="1553" max="1553" width="15.5703125" style="1" customWidth="1"/>
    <col min="1554" max="1554" width="15" style="1" customWidth="1"/>
    <col min="1555" max="1555" width="18.42578125" style="1" customWidth="1"/>
    <col min="1556" max="1557" width="11.42578125" style="1"/>
    <col min="1558" max="1558" width="14.7109375" style="1" customWidth="1"/>
    <col min="1559" max="1559" width="17" style="1" customWidth="1"/>
    <col min="1560" max="1560" width="16.28515625" style="1" customWidth="1"/>
    <col min="1561" max="1798" width="11.42578125" style="1"/>
    <col min="1799" max="1799" width="16.7109375" style="1" customWidth="1"/>
    <col min="1800" max="1800" width="28.28515625" style="1" customWidth="1"/>
    <col min="1801" max="1801" width="19.42578125" style="1" customWidth="1"/>
    <col min="1802" max="1802" width="13.28515625" style="1" customWidth="1"/>
    <col min="1803" max="1803" width="16.42578125" style="1" customWidth="1"/>
    <col min="1804" max="1804" width="15.5703125" style="1" customWidth="1"/>
    <col min="1805" max="1806" width="15.28515625" style="1" customWidth="1"/>
    <col min="1807" max="1807" width="14" style="1" customWidth="1"/>
    <col min="1808" max="1808" width="11.42578125" style="1"/>
    <col min="1809" max="1809" width="15.5703125" style="1" customWidth="1"/>
    <col min="1810" max="1810" width="15" style="1" customWidth="1"/>
    <col min="1811" max="1811" width="18.42578125" style="1" customWidth="1"/>
    <col min="1812" max="1813" width="11.42578125" style="1"/>
    <col min="1814" max="1814" width="14.7109375" style="1" customWidth="1"/>
    <col min="1815" max="1815" width="17" style="1" customWidth="1"/>
    <col min="1816" max="1816" width="16.28515625" style="1" customWidth="1"/>
    <col min="1817" max="2054" width="9.140625" style="1"/>
    <col min="2055" max="2055" width="16.7109375" style="1" customWidth="1"/>
    <col min="2056" max="2056" width="28.28515625" style="1" customWidth="1"/>
    <col min="2057" max="2057" width="19.42578125" style="1" customWidth="1"/>
    <col min="2058" max="2058" width="13.28515625" style="1" customWidth="1"/>
    <col min="2059" max="2059" width="16.42578125" style="1" customWidth="1"/>
    <col min="2060" max="2060" width="15.5703125" style="1" customWidth="1"/>
    <col min="2061" max="2062" width="15.28515625" style="1" customWidth="1"/>
    <col min="2063" max="2063" width="14" style="1" customWidth="1"/>
    <col min="2064" max="2064" width="11.42578125" style="1"/>
    <col min="2065" max="2065" width="15.5703125" style="1" customWidth="1"/>
    <col min="2066" max="2066" width="15" style="1" customWidth="1"/>
    <col min="2067" max="2067" width="18.42578125" style="1" customWidth="1"/>
    <col min="2068" max="2069" width="11.42578125" style="1"/>
    <col min="2070" max="2070" width="14.7109375" style="1" customWidth="1"/>
    <col min="2071" max="2071" width="17" style="1" customWidth="1"/>
    <col min="2072" max="2072" width="16.28515625" style="1" customWidth="1"/>
    <col min="2073" max="2310" width="11.42578125" style="1"/>
    <col min="2311" max="2311" width="16.7109375" style="1" customWidth="1"/>
    <col min="2312" max="2312" width="28.28515625" style="1" customWidth="1"/>
    <col min="2313" max="2313" width="19.42578125" style="1" customWidth="1"/>
    <col min="2314" max="2314" width="13.28515625" style="1" customWidth="1"/>
    <col min="2315" max="2315" width="16.42578125" style="1" customWidth="1"/>
    <col min="2316" max="2316" width="15.5703125" style="1" customWidth="1"/>
    <col min="2317" max="2318" width="15.28515625" style="1" customWidth="1"/>
    <col min="2319" max="2319" width="14" style="1" customWidth="1"/>
    <col min="2320" max="2320" width="11.42578125" style="1"/>
    <col min="2321" max="2321" width="15.5703125" style="1" customWidth="1"/>
    <col min="2322" max="2322" width="15" style="1" customWidth="1"/>
    <col min="2323" max="2323" width="18.42578125" style="1" customWidth="1"/>
    <col min="2324" max="2325" width="11.42578125" style="1"/>
    <col min="2326" max="2326" width="14.7109375" style="1" customWidth="1"/>
    <col min="2327" max="2327" width="17" style="1" customWidth="1"/>
    <col min="2328" max="2328" width="16.28515625" style="1" customWidth="1"/>
    <col min="2329" max="2566" width="11.42578125" style="1"/>
    <col min="2567" max="2567" width="16.7109375" style="1" customWidth="1"/>
    <col min="2568" max="2568" width="28.28515625" style="1" customWidth="1"/>
    <col min="2569" max="2569" width="19.42578125" style="1" customWidth="1"/>
    <col min="2570" max="2570" width="13.28515625" style="1" customWidth="1"/>
    <col min="2571" max="2571" width="16.42578125" style="1" customWidth="1"/>
    <col min="2572" max="2572" width="15.5703125" style="1" customWidth="1"/>
    <col min="2573" max="2574" width="15.28515625" style="1" customWidth="1"/>
    <col min="2575" max="2575" width="14" style="1" customWidth="1"/>
    <col min="2576" max="2576" width="11.42578125" style="1"/>
    <col min="2577" max="2577" width="15.5703125" style="1" customWidth="1"/>
    <col min="2578" max="2578" width="15" style="1" customWidth="1"/>
    <col min="2579" max="2579" width="18.42578125" style="1" customWidth="1"/>
    <col min="2580" max="2581" width="11.42578125" style="1"/>
    <col min="2582" max="2582" width="14.7109375" style="1" customWidth="1"/>
    <col min="2583" max="2583" width="17" style="1" customWidth="1"/>
    <col min="2584" max="2584" width="16.28515625" style="1" customWidth="1"/>
    <col min="2585" max="2822" width="11.42578125" style="1"/>
    <col min="2823" max="2823" width="16.7109375" style="1" customWidth="1"/>
    <col min="2824" max="2824" width="28.28515625" style="1" customWidth="1"/>
    <col min="2825" max="2825" width="19.42578125" style="1" customWidth="1"/>
    <col min="2826" max="2826" width="13.28515625" style="1" customWidth="1"/>
    <col min="2827" max="2827" width="16.42578125" style="1" customWidth="1"/>
    <col min="2828" max="2828" width="15.5703125" style="1" customWidth="1"/>
    <col min="2829" max="2830" width="15.28515625" style="1" customWidth="1"/>
    <col min="2831" max="2831" width="14" style="1" customWidth="1"/>
    <col min="2832" max="2832" width="11.42578125" style="1"/>
    <col min="2833" max="2833" width="15.5703125" style="1" customWidth="1"/>
    <col min="2834" max="2834" width="15" style="1" customWidth="1"/>
    <col min="2835" max="2835" width="18.42578125" style="1" customWidth="1"/>
    <col min="2836" max="2837" width="11.42578125" style="1"/>
    <col min="2838" max="2838" width="14.7109375" style="1" customWidth="1"/>
    <col min="2839" max="2839" width="17" style="1" customWidth="1"/>
    <col min="2840" max="2840" width="16.28515625" style="1" customWidth="1"/>
    <col min="2841" max="3078" width="9.140625" style="1"/>
    <col min="3079" max="3079" width="16.7109375" style="1" customWidth="1"/>
    <col min="3080" max="3080" width="28.28515625" style="1" customWidth="1"/>
    <col min="3081" max="3081" width="19.42578125" style="1" customWidth="1"/>
    <col min="3082" max="3082" width="13.28515625" style="1" customWidth="1"/>
    <col min="3083" max="3083" width="16.42578125" style="1" customWidth="1"/>
    <col min="3084" max="3084" width="15.5703125" style="1" customWidth="1"/>
    <col min="3085" max="3086" width="15.28515625" style="1" customWidth="1"/>
    <col min="3087" max="3087" width="14" style="1" customWidth="1"/>
    <col min="3088" max="3088" width="11.42578125" style="1"/>
    <col min="3089" max="3089" width="15.5703125" style="1" customWidth="1"/>
    <col min="3090" max="3090" width="15" style="1" customWidth="1"/>
    <col min="3091" max="3091" width="18.42578125" style="1" customWidth="1"/>
    <col min="3092" max="3093" width="11.42578125" style="1"/>
    <col min="3094" max="3094" width="14.7109375" style="1" customWidth="1"/>
    <col min="3095" max="3095" width="17" style="1" customWidth="1"/>
    <col min="3096" max="3096" width="16.28515625" style="1" customWidth="1"/>
    <col min="3097" max="3334" width="11.42578125" style="1"/>
    <col min="3335" max="3335" width="16.7109375" style="1" customWidth="1"/>
    <col min="3336" max="3336" width="28.28515625" style="1" customWidth="1"/>
    <col min="3337" max="3337" width="19.42578125" style="1" customWidth="1"/>
    <col min="3338" max="3338" width="13.28515625" style="1" customWidth="1"/>
    <col min="3339" max="3339" width="16.42578125" style="1" customWidth="1"/>
    <col min="3340" max="3340" width="15.5703125" style="1" customWidth="1"/>
    <col min="3341" max="3342" width="15.28515625" style="1" customWidth="1"/>
    <col min="3343" max="3343" width="14" style="1" customWidth="1"/>
    <col min="3344" max="3344" width="11.42578125" style="1"/>
    <col min="3345" max="3345" width="15.5703125" style="1" customWidth="1"/>
    <col min="3346" max="3346" width="15" style="1" customWidth="1"/>
    <col min="3347" max="3347" width="18.42578125" style="1" customWidth="1"/>
    <col min="3348" max="3349" width="11.42578125" style="1"/>
    <col min="3350" max="3350" width="14.7109375" style="1" customWidth="1"/>
    <col min="3351" max="3351" width="17" style="1" customWidth="1"/>
    <col min="3352" max="3352" width="16.28515625" style="1" customWidth="1"/>
    <col min="3353" max="3590" width="11.42578125" style="1"/>
    <col min="3591" max="3591" width="16.7109375" style="1" customWidth="1"/>
    <col min="3592" max="3592" width="28.28515625" style="1" customWidth="1"/>
    <col min="3593" max="3593" width="19.42578125" style="1" customWidth="1"/>
    <col min="3594" max="3594" width="13.28515625" style="1" customWidth="1"/>
    <col min="3595" max="3595" width="16.42578125" style="1" customWidth="1"/>
    <col min="3596" max="3596" width="15.5703125" style="1" customWidth="1"/>
    <col min="3597" max="3598" width="15.28515625" style="1" customWidth="1"/>
    <col min="3599" max="3599" width="14" style="1" customWidth="1"/>
    <col min="3600" max="3600" width="11.42578125" style="1"/>
    <col min="3601" max="3601" width="15.5703125" style="1" customWidth="1"/>
    <col min="3602" max="3602" width="15" style="1" customWidth="1"/>
    <col min="3603" max="3603" width="18.42578125" style="1" customWidth="1"/>
    <col min="3604" max="3605" width="11.42578125" style="1"/>
    <col min="3606" max="3606" width="14.7109375" style="1" customWidth="1"/>
    <col min="3607" max="3607" width="17" style="1" customWidth="1"/>
    <col min="3608" max="3608" width="16.28515625" style="1" customWidth="1"/>
    <col min="3609" max="3846" width="11.42578125" style="1"/>
    <col min="3847" max="3847" width="16.7109375" style="1" customWidth="1"/>
    <col min="3848" max="3848" width="28.28515625" style="1" customWidth="1"/>
    <col min="3849" max="3849" width="19.42578125" style="1" customWidth="1"/>
    <col min="3850" max="3850" width="13.28515625" style="1" customWidth="1"/>
    <col min="3851" max="3851" width="16.42578125" style="1" customWidth="1"/>
    <col min="3852" max="3852" width="15.5703125" style="1" customWidth="1"/>
    <col min="3853" max="3854" width="15.28515625" style="1" customWidth="1"/>
    <col min="3855" max="3855" width="14" style="1" customWidth="1"/>
    <col min="3856" max="3856" width="11.42578125" style="1"/>
    <col min="3857" max="3857" width="15.5703125" style="1" customWidth="1"/>
    <col min="3858" max="3858" width="15" style="1" customWidth="1"/>
    <col min="3859" max="3859" width="18.42578125" style="1" customWidth="1"/>
    <col min="3860" max="3861" width="11.42578125" style="1"/>
    <col min="3862" max="3862" width="14.7109375" style="1" customWidth="1"/>
    <col min="3863" max="3863" width="17" style="1" customWidth="1"/>
    <col min="3864" max="3864" width="16.28515625" style="1" customWidth="1"/>
    <col min="3865" max="4102" width="9.140625" style="1"/>
    <col min="4103" max="4103" width="16.7109375" style="1" customWidth="1"/>
    <col min="4104" max="4104" width="28.28515625" style="1" customWidth="1"/>
    <col min="4105" max="4105" width="19.42578125" style="1" customWidth="1"/>
    <col min="4106" max="4106" width="13.28515625" style="1" customWidth="1"/>
    <col min="4107" max="4107" width="16.42578125" style="1" customWidth="1"/>
    <col min="4108" max="4108" width="15.5703125" style="1" customWidth="1"/>
    <col min="4109" max="4110" width="15.28515625" style="1" customWidth="1"/>
    <col min="4111" max="4111" width="14" style="1" customWidth="1"/>
    <col min="4112" max="4112" width="11.42578125" style="1"/>
    <col min="4113" max="4113" width="15.5703125" style="1" customWidth="1"/>
    <col min="4114" max="4114" width="15" style="1" customWidth="1"/>
    <col min="4115" max="4115" width="18.42578125" style="1" customWidth="1"/>
    <col min="4116" max="4117" width="11.42578125" style="1"/>
    <col min="4118" max="4118" width="14.7109375" style="1" customWidth="1"/>
    <col min="4119" max="4119" width="17" style="1" customWidth="1"/>
    <col min="4120" max="4120" width="16.28515625" style="1" customWidth="1"/>
    <col min="4121" max="4358" width="11.42578125" style="1"/>
    <col min="4359" max="4359" width="16.7109375" style="1" customWidth="1"/>
    <col min="4360" max="4360" width="28.28515625" style="1" customWidth="1"/>
    <col min="4361" max="4361" width="19.42578125" style="1" customWidth="1"/>
    <col min="4362" max="4362" width="13.28515625" style="1" customWidth="1"/>
    <col min="4363" max="4363" width="16.42578125" style="1" customWidth="1"/>
    <col min="4364" max="4364" width="15.5703125" style="1" customWidth="1"/>
    <col min="4365" max="4366" width="15.28515625" style="1" customWidth="1"/>
    <col min="4367" max="4367" width="14" style="1" customWidth="1"/>
    <col min="4368" max="4368" width="11.42578125" style="1"/>
    <col min="4369" max="4369" width="15.5703125" style="1" customWidth="1"/>
    <col min="4370" max="4370" width="15" style="1" customWidth="1"/>
    <col min="4371" max="4371" width="18.42578125" style="1" customWidth="1"/>
    <col min="4372" max="4373" width="11.42578125" style="1"/>
    <col min="4374" max="4374" width="14.7109375" style="1" customWidth="1"/>
    <col min="4375" max="4375" width="17" style="1" customWidth="1"/>
    <col min="4376" max="4376" width="16.28515625" style="1" customWidth="1"/>
    <col min="4377" max="4614" width="11.42578125" style="1"/>
    <col min="4615" max="4615" width="16.7109375" style="1" customWidth="1"/>
    <col min="4616" max="4616" width="28.28515625" style="1" customWidth="1"/>
    <col min="4617" max="4617" width="19.42578125" style="1" customWidth="1"/>
    <col min="4618" max="4618" width="13.28515625" style="1" customWidth="1"/>
    <col min="4619" max="4619" width="16.42578125" style="1" customWidth="1"/>
    <col min="4620" max="4620" width="15.5703125" style="1" customWidth="1"/>
    <col min="4621" max="4622" width="15.28515625" style="1" customWidth="1"/>
    <col min="4623" max="4623" width="14" style="1" customWidth="1"/>
    <col min="4624" max="4624" width="11.42578125" style="1"/>
    <col min="4625" max="4625" width="15.5703125" style="1" customWidth="1"/>
    <col min="4626" max="4626" width="15" style="1" customWidth="1"/>
    <col min="4627" max="4627" width="18.42578125" style="1" customWidth="1"/>
    <col min="4628" max="4629" width="11.42578125" style="1"/>
    <col min="4630" max="4630" width="14.7109375" style="1" customWidth="1"/>
    <col min="4631" max="4631" width="17" style="1" customWidth="1"/>
    <col min="4632" max="4632" width="16.28515625" style="1" customWidth="1"/>
    <col min="4633" max="4870" width="11.42578125" style="1"/>
    <col min="4871" max="4871" width="16.7109375" style="1" customWidth="1"/>
    <col min="4872" max="4872" width="28.28515625" style="1" customWidth="1"/>
    <col min="4873" max="4873" width="19.42578125" style="1" customWidth="1"/>
    <col min="4874" max="4874" width="13.28515625" style="1" customWidth="1"/>
    <col min="4875" max="4875" width="16.42578125" style="1" customWidth="1"/>
    <col min="4876" max="4876" width="15.5703125" style="1" customWidth="1"/>
    <col min="4877" max="4878" width="15.28515625" style="1" customWidth="1"/>
    <col min="4879" max="4879" width="14" style="1" customWidth="1"/>
    <col min="4880" max="4880" width="11.42578125" style="1"/>
    <col min="4881" max="4881" width="15.5703125" style="1" customWidth="1"/>
    <col min="4882" max="4882" width="15" style="1" customWidth="1"/>
    <col min="4883" max="4883" width="18.42578125" style="1" customWidth="1"/>
    <col min="4884" max="4885" width="11.42578125" style="1"/>
    <col min="4886" max="4886" width="14.7109375" style="1" customWidth="1"/>
    <col min="4887" max="4887" width="17" style="1" customWidth="1"/>
    <col min="4888" max="4888" width="16.28515625" style="1" customWidth="1"/>
    <col min="4889" max="5126" width="9.140625" style="1"/>
    <col min="5127" max="5127" width="16.7109375" style="1" customWidth="1"/>
    <col min="5128" max="5128" width="28.28515625" style="1" customWidth="1"/>
    <col min="5129" max="5129" width="19.42578125" style="1" customWidth="1"/>
    <col min="5130" max="5130" width="13.28515625" style="1" customWidth="1"/>
    <col min="5131" max="5131" width="16.42578125" style="1" customWidth="1"/>
    <col min="5132" max="5132" width="15.5703125" style="1" customWidth="1"/>
    <col min="5133" max="5134" width="15.28515625" style="1" customWidth="1"/>
    <col min="5135" max="5135" width="14" style="1" customWidth="1"/>
    <col min="5136" max="5136" width="11.42578125" style="1"/>
    <col min="5137" max="5137" width="15.5703125" style="1" customWidth="1"/>
    <col min="5138" max="5138" width="15" style="1" customWidth="1"/>
    <col min="5139" max="5139" width="18.42578125" style="1" customWidth="1"/>
    <col min="5140" max="5141" width="11.42578125" style="1"/>
    <col min="5142" max="5142" width="14.7109375" style="1" customWidth="1"/>
    <col min="5143" max="5143" width="17" style="1" customWidth="1"/>
    <col min="5144" max="5144" width="16.28515625" style="1" customWidth="1"/>
    <col min="5145" max="5382" width="11.42578125" style="1"/>
    <col min="5383" max="5383" width="16.7109375" style="1" customWidth="1"/>
    <col min="5384" max="5384" width="28.28515625" style="1" customWidth="1"/>
    <col min="5385" max="5385" width="19.42578125" style="1" customWidth="1"/>
    <col min="5386" max="5386" width="13.28515625" style="1" customWidth="1"/>
    <col min="5387" max="5387" width="16.42578125" style="1" customWidth="1"/>
    <col min="5388" max="5388" width="15.5703125" style="1" customWidth="1"/>
    <col min="5389" max="5390" width="15.28515625" style="1" customWidth="1"/>
    <col min="5391" max="5391" width="14" style="1" customWidth="1"/>
    <col min="5392" max="5392" width="11.42578125" style="1"/>
    <col min="5393" max="5393" width="15.5703125" style="1" customWidth="1"/>
    <col min="5394" max="5394" width="15" style="1" customWidth="1"/>
    <col min="5395" max="5395" width="18.42578125" style="1" customWidth="1"/>
    <col min="5396" max="5397" width="11.42578125" style="1"/>
    <col min="5398" max="5398" width="14.7109375" style="1" customWidth="1"/>
    <col min="5399" max="5399" width="17" style="1" customWidth="1"/>
    <col min="5400" max="5400" width="16.28515625" style="1" customWidth="1"/>
    <col min="5401" max="5638" width="11.42578125" style="1"/>
    <col min="5639" max="5639" width="16.7109375" style="1" customWidth="1"/>
    <col min="5640" max="5640" width="28.28515625" style="1" customWidth="1"/>
    <col min="5641" max="5641" width="19.42578125" style="1" customWidth="1"/>
    <col min="5642" max="5642" width="13.28515625" style="1" customWidth="1"/>
    <col min="5643" max="5643" width="16.42578125" style="1" customWidth="1"/>
    <col min="5644" max="5644" width="15.5703125" style="1" customWidth="1"/>
    <col min="5645" max="5646" width="15.28515625" style="1" customWidth="1"/>
    <col min="5647" max="5647" width="14" style="1" customWidth="1"/>
    <col min="5648" max="5648" width="11.42578125" style="1"/>
    <col min="5649" max="5649" width="15.5703125" style="1" customWidth="1"/>
    <col min="5650" max="5650" width="15" style="1" customWidth="1"/>
    <col min="5651" max="5651" width="18.42578125" style="1" customWidth="1"/>
    <col min="5652" max="5653" width="11.42578125" style="1"/>
    <col min="5654" max="5654" width="14.7109375" style="1" customWidth="1"/>
    <col min="5655" max="5655" width="17" style="1" customWidth="1"/>
    <col min="5656" max="5656" width="16.28515625" style="1" customWidth="1"/>
    <col min="5657" max="5894" width="11.42578125" style="1"/>
    <col min="5895" max="5895" width="16.7109375" style="1" customWidth="1"/>
    <col min="5896" max="5896" width="28.28515625" style="1" customWidth="1"/>
    <col min="5897" max="5897" width="19.42578125" style="1" customWidth="1"/>
    <col min="5898" max="5898" width="13.28515625" style="1" customWidth="1"/>
    <col min="5899" max="5899" width="16.42578125" style="1" customWidth="1"/>
    <col min="5900" max="5900" width="15.5703125" style="1" customWidth="1"/>
    <col min="5901" max="5902" width="15.28515625" style="1" customWidth="1"/>
    <col min="5903" max="5903" width="14" style="1" customWidth="1"/>
    <col min="5904" max="5904" width="11.42578125" style="1"/>
    <col min="5905" max="5905" width="15.5703125" style="1" customWidth="1"/>
    <col min="5906" max="5906" width="15" style="1" customWidth="1"/>
    <col min="5907" max="5907" width="18.42578125" style="1" customWidth="1"/>
    <col min="5908" max="5909" width="11.42578125" style="1"/>
    <col min="5910" max="5910" width="14.7109375" style="1" customWidth="1"/>
    <col min="5911" max="5911" width="17" style="1" customWidth="1"/>
    <col min="5912" max="5912" width="16.28515625" style="1" customWidth="1"/>
    <col min="5913" max="6150" width="9.140625" style="1"/>
    <col min="6151" max="6151" width="16.7109375" style="1" customWidth="1"/>
    <col min="6152" max="6152" width="28.28515625" style="1" customWidth="1"/>
    <col min="6153" max="6153" width="19.42578125" style="1" customWidth="1"/>
    <col min="6154" max="6154" width="13.28515625" style="1" customWidth="1"/>
    <col min="6155" max="6155" width="16.42578125" style="1" customWidth="1"/>
    <col min="6156" max="6156" width="15.5703125" style="1" customWidth="1"/>
    <col min="6157" max="6158" width="15.28515625" style="1" customWidth="1"/>
    <col min="6159" max="6159" width="14" style="1" customWidth="1"/>
    <col min="6160" max="6160" width="11.42578125" style="1"/>
    <col min="6161" max="6161" width="15.5703125" style="1" customWidth="1"/>
    <col min="6162" max="6162" width="15" style="1" customWidth="1"/>
    <col min="6163" max="6163" width="18.42578125" style="1" customWidth="1"/>
    <col min="6164" max="6165" width="11.42578125" style="1"/>
    <col min="6166" max="6166" width="14.7109375" style="1" customWidth="1"/>
    <col min="6167" max="6167" width="17" style="1" customWidth="1"/>
    <col min="6168" max="6168" width="16.28515625" style="1" customWidth="1"/>
    <col min="6169" max="6406" width="11.42578125" style="1"/>
    <col min="6407" max="6407" width="16.7109375" style="1" customWidth="1"/>
    <col min="6408" max="6408" width="28.28515625" style="1" customWidth="1"/>
    <col min="6409" max="6409" width="19.42578125" style="1" customWidth="1"/>
    <col min="6410" max="6410" width="13.28515625" style="1" customWidth="1"/>
    <col min="6411" max="6411" width="16.42578125" style="1" customWidth="1"/>
    <col min="6412" max="6412" width="15.5703125" style="1" customWidth="1"/>
    <col min="6413" max="6414" width="15.28515625" style="1" customWidth="1"/>
    <col min="6415" max="6415" width="14" style="1" customWidth="1"/>
    <col min="6416" max="6416" width="11.42578125" style="1"/>
    <col min="6417" max="6417" width="15.5703125" style="1" customWidth="1"/>
    <col min="6418" max="6418" width="15" style="1" customWidth="1"/>
    <col min="6419" max="6419" width="18.42578125" style="1" customWidth="1"/>
    <col min="6420" max="6421" width="11.42578125" style="1"/>
    <col min="6422" max="6422" width="14.7109375" style="1" customWidth="1"/>
    <col min="6423" max="6423" width="17" style="1" customWidth="1"/>
    <col min="6424" max="6424" width="16.28515625" style="1" customWidth="1"/>
    <col min="6425" max="6662" width="11.42578125" style="1"/>
    <col min="6663" max="6663" width="16.7109375" style="1" customWidth="1"/>
    <col min="6664" max="6664" width="28.28515625" style="1" customWidth="1"/>
    <col min="6665" max="6665" width="19.42578125" style="1" customWidth="1"/>
    <col min="6666" max="6666" width="13.28515625" style="1" customWidth="1"/>
    <col min="6667" max="6667" width="16.42578125" style="1" customWidth="1"/>
    <col min="6668" max="6668" width="15.5703125" style="1" customWidth="1"/>
    <col min="6669" max="6670" width="15.28515625" style="1" customWidth="1"/>
    <col min="6671" max="6671" width="14" style="1" customWidth="1"/>
    <col min="6672" max="6672" width="11.42578125" style="1"/>
    <col min="6673" max="6673" width="15.5703125" style="1" customWidth="1"/>
    <col min="6674" max="6674" width="15" style="1" customWidth="1"/>
    <col min="6675" max="6675" width="18.42578125" style="1" customWidth="1"/>
    <col min="6676" max="6677" width="11.42578125" style="1"/>
    <col min="6678" max="6678" width="14.7109375" style="1" customWidth="1"/>
    <col min="6679" max="6679" width="17" style="1" customWidth="1"/>
    <col min="6680" max="6680" width="16.28515625" style="1" customWidth="1"/>
    <col min="6681" max="6918" width="11.42578125" style="1"/>
    <col min="6919" max="6919" width="16.7109375" style="1" customWidth="1"/>
    <col min="6920" max="6920" width="28.28515625" style="1" customWidth="1"/>
    <col min="6921" max="6921" width="19.42578125" style="1" customWidth="1"/>
    <col min="6922" max="6922" width="13.28515625" style="1" customWidth="1"/>
    <col min="6923" max="6923" width="16.42578125" style="1" customWidth="1"/>
    <col min="6924" max="6924" width="15.5703125" style="1" customWidth="1"/>
    <col min="6925" max="6926" width="15.28515625" style="1" customWidth="1"/>
    <col min="6927" max="6927" width="14" style="1" customWidth="1"/>
    <col min="6928" max="6928" width="11.42578125" style="1"/>
    <col min="6929" max="6929" width="15.5703125" style="1" customWidth="1"/>
    <col min="6930" max="6930" width="15" style="1" customWidth="1"/>
    <col min="6931" max="6931" width="18.42578125" style="1" customWidth="1"/>
    <col min="6932" max="6933" width="11.42578125" style="1"/>
    <col min="6934" max="6934" width="14.7109375" style="1" customWidth="1"/>
    <col min="6935" max="6935" width="17" style="1" customWidth="1"/>
    <col min="6936" max="6936" width="16.28515625" style="1" customWidth="1"/>
    <col min="6937" max="7174" width="9.140625" style="1"/>
    <col min="7175" max="7175" width="16.7109375" style="1" customWidth="1"/>
    <col min="7176" max="7176" width="28.28515625" style="1" customWidth="1"/>
    <col min="7177" max="7177" width="19.42578125" style="1" customWidth="1"/>
    <col min="7178" max="7178" width="13.28515625" style="1" customWidth="1"/>
    <col min="7179" max="7179" width="16.42578125" style="1" customWidth="1"/>
    <col min="7180" max="7180" width="15.5703125" style="1" customWidth="1"/>
    <col min="7181" max="7182" width="15.28515625" style="1" customWidth="1"/>
    <col min="7183" max="7183" width="14" style="1" customWidth="1"/>
    <col min="7184" max="7184" width="11.42578125" style="1"/>
    <col min="7185" max="7185" width="15.5703125" style="1" customWidth="1"/>
    <col min="7186" max="7186" width="15" style="1" customWidth="1"/>
    <col min="7187" max="7187" width="18.42578125" style="1" customWidth="1"/>
    <col min="7188" max="7189" width="11.42578125" style="1"/>
    <col min="7190" max="7190" width="14.7109375" style="1" customWidth="1"/>
    <col min="7191" max="7191" width="17" style="1" customWidth="1"/>
    <col min="7192" max="7192" width="16.28515625" style="1" customWidth="1"/>
    <col min="7193" max="7430" width="11.42578125" style="1"/>
    <col min="7431" max="7431" width="16.7109375" style="1" customWidth="1"/>
    <col min="7432" max="7432" width="28.28515625" style="1" customWidth="1"/>
    <col min="7433" max="7433" width="19.42578125" style="1" customWidth="1"/>
    <col min="7434" max="7434" width="13.28515625" style="1" customWidth="1"/>
    <col min="7435" max="7435" width="16.42578125" style="1" customWidth="1"/>
    <col min="7436" max="7436" width="15.5703125" style="1" customWidth="1"/>
    <col min="7437" max="7438" width="15.28515625" style="1" customWidth="1"/>
    <col min="7439" max="7439" width="14" style="1" customWidth="1"/>
    <col min="7440" max="7440" width="11.42578125" style="1"/>
    <col min="7441" max="7441" width="15.5703125" style="1" customWidth="1"/>
    <col min="7442" max="7442" width="15" style="1" customWidth="1"/>
    <col min="7443" max="7443" width="18.42578125" style="1" customWidth="1"/>
    <col min="7444" max="7445" width="11.42578125" style="1"/>
    <col min="7446" max="7446" width="14.7109375" style="1" customWidth="1"/>
    <col min="7447" max="7447" width="17" style="1" customWidth="1"/>
    <col min="7448" max="7448" width="16.28515625" style="1" customWidth="1"/>
    <col min="7449" max="7686" width="11.42578125" style="1"/>
    <col min="7687" max="7687" width="16.7109375" style="1" customWidth="1"/>
    <col min="7688" max="7688" width="28.28515625" style="1" customWidth="1"/>
    <col min="7689" max="7689" width="19.42578125" style="1" customWidth="1"/>
    <col min="7690" max="7690" width="13.28515625" style="1" customWidth="1"/>
    <col min="7691" max="7691" width="16.42578125" style="1" customWidth="1"/>
    <col min="7692" max="7692" width="15.5703125" style="1" customWidth="1"/>
    <col min="7693" max="7694" width="15.28515625" style="1" customWidth="1"/>
    <col min="7695" max="7695" width="14" style="1" customWidth="1"/>
    <col min="7696" max="7696" width="11.42578125" style="1"/>
    <col min="7697" max="7697" width="15.5703125" style="1" customWidth="1"/>
    <col min="7698" max="7698" width="15" style="1" customWidth="1"/>
    <col min="7699" max="7699" width="18.42578125" style="1" customWidth="1"/>
    <col min="7700" max="7701" width="11.42578125" style="1"/>
    <col min="7702" max="7702" width="14.7109375" style="1" customWidth="1"/>
    <col min="7703" max="7703" width="17" style="1" customWidth="1"/>
    <col min="7704" max="7704" width="16.28515625" style="1" customWidth="1"/>
    <col min="7705" max="7942" width="11.42578125" style="1"/>
    <col min="7943" max="7943" width="16.7109375" style="1" customWidth="1"/>
    <col min="7944" max="7944" width="28.28515625" style="1" customWidth="1"/>
    <col min="7945" max="7945" width="19.42578125" style="1" customWidth="1"/>
    <col min="7946" max="7946" width="13.28515625" style="1" customWidth="1"/>
    <col min="7947" max="7947" width="16.42578125" style="1" customWidth="1"/>
    <col min="7948" max="7948" width="15.5703125" style="1" customWidth="1"/>
    <col min="7949" max="7950" width="15.28515625" style="1" customWidth="1"/>
    <col min="7951" max="7951" width="14" style="1" customWidth="1"/>
    <col min="7952" max="7952" width="11.42578125" style="1"/>
    <col min="7953" max="7953" width="15.5703125" style="1" customWidth="1"/>
    <col min="7954" max="7954" width="15" style="1" customWidth="1"/>
    <col min="7955" max="7955" width="18.42578125" style="1" customWidth="1"/>
    <col min="7956" max="7957" width="11.42578125" style="1"/>
    <col min="7958" max="7958" width="14.7109375" style="1" customWidth="1"/>
    <col min="7959" max="7959" width="17" style="1" customWidth="1"/>
    <col min="7960" max="7960" width="16.28515625" style="1" customWidth="1"/>
    <col min="7961" max="8198" width="9.140625" style="1"/>
    <col min="8199" max="8199" width="16.7109375" style="1" customWidth="1"/>
    <col min="8200" max="8200" width="28.28515625" style="1" customWidth="1"/>
    <col min="8201" max="8201" width="19.42578125" style="1" customWidth="1"/>
    <col min="8202" max="8202" width="13.28515625" style="1" customWidth="1"/>
    <col min="8203" max="8203" width="16.42578125" style="1" customWidth="1"/>
    <col min="8204" max="8204" width="15.5703125" style="1" customWidth="1"/>
    <col min="8205" max="8206" width="15.28515625" style="1" customWidth="1"/>
    <col min="8207" max="8207" width="14" style="1" customWidth="1"/>
    <col min="8208" max="8208" width="11.42578125" style="1"/>
    <col min="8209" max="8209" width="15.5703125" style="1" customWidth="1"/>
    <col min="8210" max="8210" width="15" style="1" customWidth="1"/>
    <col min="8211" max="8211" width="18.42578125" style="1" customWidth="1"/>
    <col min="8212" max="8213" width="11.42578125" style="1"/>
    <col min="8214" max="8214" width="14.7109375" style="1" customWidth="1"/>
    <col min="8215" max="8215" width="17" style="1" customWidth="1"/>
    <col min="8216" max="8216" width="16.28515625" style="1" customWidth="1"/>
    <col min="8217" max="8454" width="11.42578125" style="1"/>
    <col min="8455" max="8455" width="16.7109375" style="1" customWidth="1"/>
    <col min="8456" max="8456" width="28.28515625" style="1" customWidth="1"/>
    <col min="8457" max="8457" width="19.42578125" style="1" customWidth="1"/>
    <col min="8458" max="8458" width="13.28515625" style="1" customWidth="1"/>
    <col min="8459" max="8459" width="16.42578125" style="1" customWidth="1"/>
    <col min="8460" max="8460" width="15.5703125" style="1" customWidth="1"/>
    <col min="8461" max="8462" width="15.28515625" style="1" customWidth="1"/>
    <col min="8463" max="8463" width="14" style="1" customWidth="1"/>
    <col min="8464" max="8464" width="11.42578125" style="1"/>
    <col min="8465" max="8465" width="15.5703125" style="1" customWidth="1"/>
    <col min="8466" max="8466" width="15" style="1" customWidth="1"/>
    <col min="8467" max="8467" width="18.42578125" style="1" customWidth="1"/>
    <col min="8468" max="8469" width="11.42578125" style="1"/>
    <col min="8470" max="8470" width="14.7109375" style="1" customWidth="1"/>
    <col min="8471" max="8471" width="17" style="1" customWidth="1"/>
    <col min="8472" max="8472" width="16.28515625" style="1" customWidth="1"/>
    <col min="8473" max="8710" width="11.42578125" style="1"/>
    <col min="8711" max="8711" width="16.7109375" style="1" customWidth="1"/>
    <col min="8712" max="8712" width="28.28515625" style="1" customWidth="1"/>
    <col min="8713" max="8713" width="19.42578125" style="1" customWidth="1"/>
    <col min="8714" max="8714" width="13.28515625" style="1" customWidth="1"/>
    <col min="8715" max="8715" width="16.42578125" style="1" customWidth="1"/>
    <col min="8716" max="8716" width="15.5703125" style="1" customWidth="1"/>
    <col min="8717" max="8718" width="15.28515625" style="1" customWidth="1"/>
    <col min="8719" max="8719" width="14" style="1" customWidth="1"/>
    <col min="8720" max="8720" width="11.42578125" style="1"/>
    <col min="8721" max="8721" width="15.5703125" style="1" customWidth="1"/>
    <col min="8722" max="8722" width="15" style="1" customWidth="1"/>
    <col min="8723" max="8723" width="18.42578125" style="1" customWidth="1"/>
    <col min="8724" max="8725" width="11.42578125" style="1"/>
    <col min="8726" max="8726" width="14.7109375" style="1" customWidth="1"/>
    <col min="8727" max="8727" width="17" style="1" customWidth="1"/>
    <col min="8728" max="8728" width="16.28515625" style="1" customWidth="1"/>
    <col min="8729" max="8966" width="11.42578125" style="1"/>
    <col min="8967" max="8967" width="16.7109375" style="1" customWidth="1"/>
    <col min="8968" max="8968" width="28.28515625" style="1" customWidth="1"/>
    <col min="8969" max="8969" width="19.42578125" style="1" customWidth="1"/>
    <col min="8970" max="8970" width="13.28515625" style="1" customWidth="1"/>
    <col min="8971" max="8971" width="16.42578125" style="1" customWidth="1"/>
    <col min="8972" max="8972" width="15.5703125" style="1" customWidth="1"/>
    <col min="8973" max="8974" width="15.28515625" style="1" customWidth="1"/>
    <col min="8975" max="8975" width="14" style="1" customWidth="1"/>
    <col min="8976" max="8976" width="11.42578125" style="1"/>
    <col min="8977" max="8977" width="15.5703125" style="1" customWidth="1"/>
    <col min="8978" max="8978" width="15" style="1" customWidth="1"/>
    <col min="8979" max="8979" width="18.42578125" style="1" customWidth="1"/>
    <col min="8980" max="8981" width="11.42578125" style="1"/>
    <col min="8982" max="8982" width="14.7109375" style="1" customWidth="1"/>
    <col min="8983" max="8983" width="17" style="1" customWidth="1"/>
    <col min="8984" max="8984" width="16.28515625" style="1" customWidth="1"/>
    <col min="8985" max="9222" width="9.140625" style="1"/>
    <col min="9223" max="9223" width="16.7109375" style="1" customWidth="1"/>
    <col min="9224" max="9224" width="28.28515625" style="1" customWidth="1"/>
    <col min="9225" max="9225" width="19.42578125" style="1" customWidth="1"/>
    <col min="9226" max="9226" width="13.28515625" style="1" customWidth="1"/>
    <col min="9227" max="9227" width="16.42578125" style="1" customWidth="1"/>
    <col min="9228" max="9228" width="15.5703125" style="1" customWidth="1"/>
    <col min="9229" max="9230" width="15.28515625" style="1" customWidth="1"/>
    <col min="9231" max="9231" width="14" style="1" customWidth="1"/>
    <col min="9232" max="9232" width="11.42578125" style="1"/>
    <col min="9233" max="9233" width="15.5703125" style="1" customWidth="1"/>
    <col min="9234" max="9234" width="15" style="1" customWidth="1"/>
    <col min="9235" max="9235" width="18.42578125" style="1" customWidth="1"/>
    <col min="9236" max="9237" width="11.42578125" style="1"/>
    <col min="9238" max="9238" width="14.7109375" style="1" customWidth="1"/>
    <col min="9239" max="9239" width="17" style="1" customWidth="1"/>
    <col min="9240" max="9240" width="16.28515625" style="1" customWidth="1"/>
    <col min="9241" max="9478" width="11.42578125" style="1"/>
    <col min="9479" max="9479" width="16.7109375" style="1" customWidth="1"/>
    <col min="9480" max="9480" width="28.28515625" style="1" customWidth="1"/>
    <col min="9481" max="9481" width="19.42578125" style="1" customWidth="1"/>
    <col min="9482" max="9482" width="13.28515625" style="1" customWidth="1"/>
    <col min="9483" max="9483" width="16.42578125" style="1" customWidth="1"/>
    <col min="9484" max="9484" width="15.5703125" style="1" customWidth="1"/>
    <col min="9485" max="9486" width="15.28515625" style="1" customWidth="1"/>
    <col min="9487" max="9487" width="14" style="1" customWidth="1"/>
    <col min="9488" max="9488" width="11.42578125" style="1"/>
    <col min="9489" max="9489" width="15.5703125" style="1" customWidth="1"/>
    <col min="9490" max="9490" width="15" style="1" customWidth="1"/>
    <col min="9491" max="9491" width="18.42578125" style="1" customWidth="1"/>
    <col min="9492" max="9493" width="11.42578125" style="1"/>
    <col min="9494" max="9494" width="14.7109375" style="1" customWidth="1"/>
    <col min="9495" max="9495" width="17" style="1" customWidth="1"/>
    <col min="9496" max="9496" width="16.28515625" style="1" customWidth="1"/>
    <col min="9497" max="9734" width="11.42578125" style="1"/>
    <col min="9735" max="9735" width="16.7109375" style="1" customWidth="1"/>
    <col min="9736" max="9736" width="28.28515625" style="1" customWidth="1"/>
    <col min="9737" max="9737" width="19.42578125" style="1" customWidth="1"/>
    <col min="9738" max="9738" width="13.28515625" style="1" customWidth="1"/>
    <col min="9739" max="9739" width="16.42578125" style="1" customWidth="1"/>
    <col min="9740" max="9740" width="15.5703125" style="1" customWidth="1"/>
    <col min="9741" max="9742" width="15.28515625" style="1" customWidth="1"/>
    <col min="9743" max="9743" width="14" style="1" customWidth="1"/>
    <col min="9744" max="9744" width="11.42578125" style="1"/>
    <col min="9745" max="9745" width="15.5703125" style="1" customWidth="1"/>
    <col min="9746" max="9746" width="15" style="1" customWidth="1"/>
    <col min="9747" max="9747" width="18.42578125" style="1" customWidth="1"/>
    <col min="9748" max="9749" width="11.42578125" style="1"/>
    <col min="9750" max="9750" width="14.7109375" style="1" customWidth="1"/>
    <col min="9751" max="9751" width="17" style="1" customWidth="1"/>
    <col min="9752" max="9752" width="16.28515625" style="1" customWidth="1"/>
    <col min="9753" max="9990" width="11.42578125" style="1"/>
    <col min="9991" max="9991" width="16.7109375" style="1" customWidth="1"/>
    <col min="9992" max="9992" width="28.28515625" style="1" customWidth="1"/>
    <col min="9993" max="9993" width="19.42578125" style="1" customWidth="1"/>
    <col min="9994" max="9994" width="13.28515625" style="1" customWidth="1"/>
    <col min="9995" max="9995" width="16.42578125" style="1" customWidth="1"/>
    <col min="9996" max="9996" width="15.5703125" style="1" customWidth="1"/>
    <col min="9997" max="9998" width="15.28515625" style="1" customWidth="1"/>
    <col min="9999" max="9999" width="14" style="1" customWidth="1"/>
    <col min="10000" max="10000" width="11.42578125" style="1"/>
    <col min="10001" max="10001" width="15.5703125" style="1" customWidth="1"/>
    <col min="10002" max="10002" width="15" style="1" customWidth="1"/>
    <col min="10003" max="10003" width="18.42578125" style="1" customWidth="1"/>
    <col min="10004" max="10005" width="11.42578125" style="1"/>
    <col min="10006" max="10006" width="14.7109375" style="1" customWidth="1"/>
    <col min="10007" max="10007" width="17" style="1" customWidth="1"/>
    <col min="10008" max="10008" width="16.28515625" style="1" customWidth="1"/>
    <col min="10009" max="10246" width="9.140625" style="1"/>
    <col min="10247" max="10247" width="16.7109375" style="1" customWidth="1"/>
    <col min="10248" max="10248" width="28.28515625" style="1" customWidth="1"/>
    <col min="10249" max="10249" width="19.42578125" style="1" customWidth="1"/>
    <col min="10250" max="10250" width="13.28515625" style="1" customWidth="1"/>
    <col min="10251" max="10251" width="16.42578125" style="1" customWidth="1"/>
    <col min="10252" max="10252" width="15.5703125" style="1" customWidth="1"/>
    <col min="10253" max="10254" width="15.28515625" style="1" customWidth="1"/>
    <col min="10255" max="10255" width="14" style="1" customWidth="1"/>
    <col min="10256" max="10256" width="11.42578125" style="1"/>
    <col min="10257" max="10257" width="15.5703125" style="1" customWidth="1"/>
    <col min="10258" max="10258" width="15" style="1" customWidth="1"/>
    <col min="10259" max="10259" width="18.42578125" style="1" customWidth="1"/>
    <col min="10260" max="10261" width="11.42578125" style="1"/>
    <col min="10262" max="10262" width="14.7109375" style="1" customWidth="1"/>
    <col min="10263" max="10263" width="17" style="1" customWidth="1"/>
    <col min="10264" max="10264" width="16.28515625" style="1" customWidth="1"/>
    <col min="10265" max="10502" width="11.42578125" style="1"/>
    <col min="10503" max="10503" width="16.7109375" style="1" customWidth="1"/>
    <col min="10504" max="10504" width="28.28515625" style="1" customWidth="1"/>
    <col min="10505" max="10505" width="19.42578125" style="1" customWidth="1"/>
    <col min="10506" max="10506" width="13.28515625" style="1" customWidth="1"/>
    <col min="10507" max="10507" width="16.42578125" style="1" customWidth="1"/>
    <col min="10508" max="10508" width="15.5703125" style="1" customWidth="1"/>
    <col min="10509" max="10510" width="15.28515625" style="1" customWidth="1"/>
    <col min="10511" max="10511" width="14" style="1" customWidth="1"/>
    <col min="10512" max="10512" width="11.42578125" style="1"/>
    <col min="10513" max="10513" width="15.5703125" style="1" customWidth="1"/>
    <col min="10514" max="10514" width="15" style="1" customWidth="1"/>
    <col min="10515" max="10515" width="18.42578125" style="1" customWidth="1"/>
    <col min="10516" max="10517" width="11.42578125" style="1"/>
    <col min="10518" max="10518" width="14.7109375" style="1" customWidth="1"/>
    <col min="10519" max="10519" width="17" style="1" customWidth="1"/>
    <col min="10520" max="10520" width="16.28515625" style="1" customWidth="1"/>
    <col min="10521" max="10758" width="11.42578125" style="1"/>
    <col min="10759" max="10759" width="16.7109375" style="1" customWidth="1"/>
    <col min="10760" max="10760" width="28.28515625" style="1" customWidth="1"/>
    <col min="10761" max="10761" width="19.42578125" style="1" customWidth="1"/>
    <col min="10762" max="10762" width="13.28515625" style="1" customWidth="1"/>
    <col min="10763" max="10763" width="16.42578125" style="1" customWidth="1"/>
    <col min="10764" max="10764" width="15.5703125" style="1" customWidth="1"/>
    <col min="10765" max="10766" width="15.28515625" style="1" customWidth="1"/>
    <col min="10767" max="10767" width="14" style="1" customWidth="1"/>
    <col min="10768" max="10768" width="11.42578125" style="1"/>
    <col min="10769" max="10769" width="15.5703125" style="1" customWidth="1"/>
    <col min="10770" max="10770" width="15" style="1" customWidth="1"/>
    <col min="10771" max="10771" width="18.42578125" style="1" customWidth="1"/>
    <col min="10772" max="10773" width="11.42578125" style="1"/>
    <col min="10774" max="10774" width="14.7109375" style="1" customWidth="1"/>
    <col min="10775" max="10775" width="17" style="1" customWidth="1"/>
    <col min="10776" max="10776" width="16.28515625" style="1" customWidth="1"/>
    <col min="10777" max="11014" width="11.42578125" style="1"/>
    <col min="11015" max="11015" width="16.7109375" style="1" customWidth="1"/>
    <col min="11016" max="11016" width="28.28515625" style="1" customWidth="1"/>
    <col min="11017" max="11017" width="19.42578125" style="1" customWidth="1"/>
    <col min="11018" max="11018" width="13.28515625" style="1" customWidth="1"/>
    <col min="11019" max="11019" width="16.42578125" style="1" customWidth="1"/>
    <col min="11020" max="11020" width="15.5703125" style="1" customWidth="1"/>
    <col min="11021" max="11022" width="15.28515625" style="1" customWidth="1"/>
    <col min="11023" max="11023" width="14" style="1" customWidth="1"/>
    <col min="11024" max="11024" width="11.42578125" style="1"/>
    <col min="11025" max="11025" width="15.5703125" style="1" customWidth="1"/>
    <col min="11026" max="11026" width="15" style="1" customWidth="1"/>
    <col min="11027" max="11027" width="18.42578125" style="1" customWidth="1"/>
    <col min="11028" max="11029" width="11.42578125" style="1"/>
    <col min="11030" max="11030" width="14.7109375" style="1" customWidth="1"/>
    <col min="11031" max="11031" width="17" style="1" customWidth="1"/>
    <col min="11032" max="11032" width="16.28515625" style="1" customWidth="1"/>
    <col min="11033" max="11270" width="9.140625" style="1"/>
    <col min="11271" max="11271" width="16.7109375" style="1" customWidth="1"/>
    <col min="11272" max="11272" width="28.28515625" style="1" customWidth="1"/>
    <col min="11273" max="11273" width="19.42578125" style="1" customWidth="1"/>
    <col min="11274" max="11274" width="13.28515625" style="1" customWidth="1"/>
    <col min="11275" max="11275" width="16.42578125" style="1" customWidth="1"/>
    <col min="11276" max="11276" width="15.5703125" style="1" customWidth="1"/>
    <col min="11277" max="11278" width="15.28515625" style="1" customWidth="1"/>
    <col min="11279" max="11279" width="14" style="1" customWidth="1"/>
    <col min="11280" max="11280" width="11.42578125" style="1"/>
    <col min="11281" max="11281" width="15.5703125" style="1" customWidth="1"/>
    <col min="11282" max="11282" width="15" style="1" customWidth="1"/>
    <col min="11283" max="11283" width="18.42578125" style="1" customWidth="1"/>
    <col min="11284" max="11285" width="11.42578125" style="1"/>
    <col min="11286" max="11286" width="14.7109375" style="1" customWidth="1"/>
    <col min="11287" max="11287" width="17" style="1" customWidth="1"/>
    <col min="11288" max="11288" width="16.28515625" style="1" customWidth="1"/>
    <col min="11289" max="11526" width="11.42578125" style="1"/>
    <col min="11527" max="11527" width="16.7109375" style="1" customWidth="1"/>
    <col min="11528" max="11528" width="28.28515625" style="1" customWidth="1"/>
    <col min="11529" max="11529" width="19.42578125" style="1" customWidth="1"/>
    <col min="11530" max="11530" width="13.28515625" style="1" customWidth="1"/>
    <col min="11531" max="11531" width="16.42578125" style="1" customWidth="1"/>
    <col min="11532" max="11532" width="15.5703125" style="1" customWidth="1"/>
    <col min="11533" max="11534" width="15.28515625" style="1" customWidth="1"/>
    <col min="11535" max="11535" width="14" style="1" customWidth="1"/>
    <col min="11536" max="11536" width="11.42578125" style="1"/>
    <col min="11537" max="11537" width="15.5703125" style="1" customWidth="1"/>
    <col min="11538" max="11538" width="15" style="1" customWidth="1"/>
    <col min="11539" max="11539" width="18.42578125" style="1" customWidth="1"/>
    <col min="11540" max="11541" width="11.42578125" style="1"/>
    <col min="11542" max="11542" width="14.7109375" style="1" customWidth="1"/>
    <col min="11543" max="11543" width="17" style="1" customWidth="1"/>
    <col min="11544" max="11544" width="16.28515625" style="1" customWidth="1"/>
    <col min="11545" max="11782" width="11.42578125" style="1"/>
    <col min="11783" max="11783" width="16.7109375" style="1" customWidth="1"/>
    <col min="11784" max="11784" width="28.28515625" style="1" customWidth="1"/>
    <col min="11785" max="11785" width="19.42578125" style="1" customWidth="1"/>
    <col min="11786" max="11786" width="13.28515625" style="1" customWidth="1"/>
    <col min="11787" max="11787" width="16.42578125" style="1" customWidth="1"/>
    <col min="11788" max="11788" width="15.5703125" style="1" customWidth="1"/>
    <col min="11789" max="11790" width="15.28515625" style="1" customWidth="1"/>
    <col min="11791" max="11791" width="14" style="1" customWidth="1"/>
    <col min="11792" max="11792" width="11.42578125" style="1"/>
    <col min="11793" max="11793" width="15.5703125" style="1" customWidth="1"/>
    <col min="11794" max="11794" width="15" style="1" customWidth="1"/>
    <col min="11795" max="11795" width="18.42578125" style="1" customWidth="1"/>
    <col min="11796" max="11797" width="11.42578125" style="1"/>
    <col min="11798" max="11798" width="14.7109375" style="1" customWidth="1"/>
    <col min="11799" max="11799" width="17" style="1" customWidth="1"/>
    <col min="11800" max="11800" width="16.28515625" style="1" customWidth="1"/>
    <col min="11801" max="12038" width="11.42578125" style="1"/>
    <col min="12039" max="12039" width="16.7109375" style="1" customWidth="1"/>
    <col min="12040" max="12040" width="28.28515625" style="1" customWidth="1"/>
    <col min="12041" max="12041" width="19.42578125" style="1" customWidth="1"/>
    <col min="12042" max="12042" width="13.28515625" style="1" customWidth="1"/>
    <col min="12043" max="12043" width="16.42578125" style="1" customWidth="1"/>
    <col min="12044" max="12044" width="15.5703125" style="1" customWidth="1"/>
    <col min="12045" max="12046" width="15.28515625" style="1" customWidth="1"/>
    <col min="12047" max="12047" width="14" style="1" customWidth="1"/>
    <col min="12048" max="12048" width="11.42578125" style="1"/>
    <col min="12049" max="12049" width="15.5703125" style="1" customWidth="1"/>
    <col min="12050" max="12050" width="15" style="1" customWidth="1"/>
    <col min="12051" max="12051" width="18.42578125" style="1" customWidth="1"/>
    <col min="12052" max="12053" width="11.42578125" style="1"/>
    <col min="12054" max="12054" width="14.7109375" style="1" customWidth="1"/>
    <col min="12055" max="12055" width="17" style="1" customWidth="1"/>
    <col min="12056" max="12056" width="16.28515625" style="1" customWidth="1"/>
    <col min="12057" max="12294" width="9.140625" style="1"/>
    <col min="12295" max="12295" width="16.7109375" style="1" customWidth="1"/>
    <col min="12296" max="12296" width="28.28515625" style="1" customWidth="1"/>
    <col min="12297" max="12297" width="19.42578125" style="1" customWidth="1"/>
    <col min="12298" max="12298" width="13.28515625" style="1" customWidth="1"/>
    <col min="12299" max="12299" width="16.42578125" style="1" customWidth="1"/>
    <col min="12300" max="12300" width="15.5703125" style="1" customWidth="1"/>
    <col min="12301" max="12302" width="15.28515625" style="1" customWidth="1"/>
    <col min="12303" max="12303" width="14" style="1" customWidth="1"/>
    <col min="12304" max="12304" width="11.42578125" style="1"/>
    <col min="12305" max="12305" width="15.5703125" style="1" customWidth="1"/>
    <col min="12306" max="12306" width="15" style="1" customWidth="1"/>
    <col min="12307" max="12307" width="18.42578125" style="1" customWidth="1"/>
    <col min="12308" max="12309" width="11.42578125" style="1"/>
    <col min="12310" max="12310" width="14.7109375" style="1" customWidth="1"/>
    <col min="12311" max="12311" width="17" style="1" customWidth="1"/>
    <col min="12312" max="12312" width="16.28515625" style="1" customWidth="1"/>
    <col min="12313" max="12550" width="11.42578125" style="1"/>
    <col min="12551" max="12551" width="16.7109375" style="1" customWidth="1"/>
    <col min="12552" max="12552" width="28.28515625" style="1" customWidth="1"/>
    <col min="12553" max="12553" width="19.42578125" style="1" customWidth="1"/>
    <col min="12554" max="12554" width="13.28515625" style="1" customWidth="1"/>
    <col min="12555" max="12555" width="16.42578125" style="1" customWidth="1"/>
    <col min="12556" max="12556" width="15.5703125" style="1" customWidth="1"/>
    <col min="12557" max="12558" width="15.28515625" style="1" customWidth="1"/>
    <col min="12559" max="12559" width="14" style="1" customWidth="1"/>
    <col min="12560" max="12560" width="11.42578125" style="1"/>
    <col min="12561" max="12561" width="15.5703125" style="1" customWidth="1"/>
    <col min="12562" max="12562" width="15" style="1" customWidth="1"/>
    <col min="12563" max="12563" width="18.42578125" style="1" customWidth="1"/>
    <col min="12564" max="12565" width="11.42578125" style="1"/>
    <col min="12566" max="12566" width="14.7109375" style="1" customWidth="1"/>
    <col min="12567" max="12567" width="17" style="1" customWidth="1"/>
    <col min="12568" max="12568" width="16.28515625" style="1" customWidth="1"/>
    <col min="12569" max="12806" width="11.42578125" style="1"/>
    <col min="12807" max="12807" width="16.7109375" style="1" customWidth="1"/>
    <col min="12808" max="12808" width="28.28515625" style="1" customWidth="1"/>
    <col min="12809" max="12809" width="19.42578125" style="1" customWidth="1"/>
    <col min="12810" max="12810" width="13.28515625" style="1" customWidth="1"/>
    <col min="12811" max="12811" width="16.42578125" style="1" customWidth="1"/>
    <col min="12812" max="12812" width="15.5703125" style="1" customWidth="1"/>
    <col min="12813" max="12814" width="15.28515625" style="1" customWidth="1"/>
    <col min="12815" max="12815" width="14" style="1" customWidth="1"/>
    <col min="12816" max="12816" width="11.42578125" style="1"/>
    <col min="12817" max="12817" width="15.5703125" style="1" customWidth="1"/>
    <col min="12818" max="12818" width="15" style="1" customWidth="1"/>
    <col min="12819" max="12819" width="18.42578125" style="1" customWidth="1"/>
    <col min="12820" max="12821" width="11.42578125" style="1"/>
    <col min="12822" max="12822" width="14.7109375" style="1" customWidth="1"/>
    <col min="12823" max="12823" width="17" style="1" customWidth="1"/>
    <col min="12824" max="12824" width="16.28515625" style="1" customWidth="1"/>
    <col min="12825" max="13062" width="11.42578125" style="1"/>
    <col min="13063" max="13063" width="16.7109375" style="1" customWidth="1"/>
    <col min="13064" max="13064" width="28.28515625" style="1" customWidth="1"/>
    <col min="13065" max="13065" width="19.42578125" style="1" customWidth="1"/>
    <col min="13066" max="13066" width="13.28515625" style="1" customWidth="1"/>
    <col min="13067" max="13067" width="16.42578125" style="1" customWidth="1"/>
    <col min="13068" max="13068" width="15.5703125" style="1" customWidth="1"/>
    <col min="13069" max="13070" width="15.28515625" style="1" customWidth="1"/>
    <col min="13071" max="13071" width="14" style="1" customWidth="1"/>
    <col min="13072" max="13072" width="11.42578125" style="1"/>
    <col min="13073" max="13073" width="15.5703125" style="1" customWidth="1"/>
    <col min="13074" max="13074" width="15" style="1" customWidth="1"/>
    <col min="13075" max="13075" width="18.42578125" style="1" customWidth="1"/>
    <col min="13076" max="13077" width="11.42578125" style="1"/>
    <col min="13078" max="13078" width="14.7109375" style="1" customWidth="1"/>
    <col min="13079" max="13079" width="17" style="1" customWidth="1"/>
    <col min="13080" max="13080" width="16.28515625" style="1" customWidth="1"/>
    <col min="13081" max="13318" width="9.140625" style="1"/>
    <col min="13319" max="13319" width="16.7109375" style="1" customWidth="1"/>
    <col min="13320" max="13320" width="28.28515625" style="1" customWidth="1"/>
    <col min="13321" max="13321" width="19.42578125" style="1" customWidth="1"/>
    <col min="13322" max="13322" width="13.28515625" style="1" customWidth="1"/>
    <col min="13323" max="13323" width="16.42578125" style="1" customWidth="1"/>
    <col min="13324" max="13324" width="15.5703125" style="1" customWidth="1"/>
    <col min="13325" max="13326" width="15.28515625" style="1" customWidth="1"/>
    <col min="13327" max="13327" width="14" style="1" customWidth="1"/>
    <col min="13328" max="13328" width="11.42578125" style="1"/>
    <col min="13329" max="13329" width="15.5703125" style="1" customWidth="1"/>
    <col min="13330" max="13330" width="15" style="1" customWidth="1"/>
    <col min="13331" max="13331" width="18.42578125" style="1" customWidth="1"/>
    <col min="13332" max="13333" width="11.42578125" style="1"/>
    <col min="13334" max="13334" width="14.7109375" style="1" customWidth="1"/>
    <col min="13335" max="13335" width="17" style="1" customWidth="1"/>
    <col min="13336" max="13336" width="16.28515625" style="1" customWidth="1"/>
    <col min="13337" max="13574" width="11.42578125" style="1"/>
    <col min="13575" max="13575" width="16.7109375" style="1" customWidth="1"/>
    <col min="13576" max="13576" width="28.28515625" style="1" customWidth="1"/>
    <col min="13577" max="13577" width="19.42578125" style="1" customWidth="1"/>
    <col min="13578" max="13578" width="13.28515625" style="1" customWidth="1"/>
    <col min="13579" max="13579" width="16.42578125" style="1" customWidth="1"/>
    <col min="13580" max="13580" width="15.5703125" style="1" customWidth="1"/>
    <col min="13581" max="13582" width="15.28515625" style="1" customWidth="1"/>
    <col min="13583" max="13583" width="14" style="1" customWidth="1"/>
    <col min="13584" max="13584" width="11.42578125" style="1"/>
    <col min="13585" max="13585" width="15.5703125" style="1" customWidth="1"/>
    <col min="13586" max="13586" width="15" style="1" customWidth="1"/>
    <col min="13587" max="13587" width="18.42578125" style="1" customWidth="1"/>
    <col min="13588" max="13589" width="11.42578125" style="1"/>
    <col min="13590" max="13590" width="14.7109375" style="1" customWidth="1"/>
    <col min="13591" max="13591" width="17" style="1" customWidth="1"/>
    <col min="13592" max="13592" width="16.28515625" style="1" customWidth="1"/>
    <col min="13593" max="13830" width="11.42578125" style="1"/>
    <col min="13831" max="13831" width="16.7109375" style="1" customWidth="1"/>
    <col min="13832" max="13832" width="28.28515625" style="1" customWidth="1"/>
    <col min="13833" max="13833" width="19.42578125" style="1" customWidth="1"/>
    <col min="13834" max="13834" width="13.28515625" style="1" customWidth="1"/>
    <col min="13835" max="13835" width="16.42578125" style="1" customWidth="1"/>
    <col min="13836" max="13836" width="15.5703125" style="1" customWidth="1"/>
    <col min="13837" max="13838" width="15.28515625" style="1" customWidth="1"/>
    <col min="13839" max="13839" width="14" style="1" customWidth="1"/>
    <col min="13840" max="13840" width="11.42578125" style="1"/>
    <col min="13841" max="13841" width="15.5703125" style="1" customWidth="1"/>
    <col min="13842" max="13842" width="15" style="1" customWidth="1"/>
    <col min="13843" max="13843" width="18.42578125" style="1" customWidth="1"/>
    <col min="13844" max="13845" width="11.42578125" style="1"/>
    <col min="13846" max="13846" width="14.7109375" style="1" customWidth="1"/>
    <col min="13847" max="13847" width="17" style="1" customWidth="1"/>
    <col min="13848" max="13848" width="16.28515625" style="1" customWidth="1"/>
    <col min="13849" max="14086" width="11.42578125" style="1"/>
    <col min="14087" max="14087" width="16.7109375" style="1" customWidth="1"/>
    <col min="14088" max="14088" width="28.28515625" style="1" customWidth="1"/>
    <col min="14089" max="14089" width="19.42578125" style="1" customWidth="1"/>
    <col min="14090" max="14090" width="13.28515625" style="1" customWidth="1"/>
    <col min="14091" max="14091" width="16.42578125" style="1" customWidth="1"/>
    <col min="14092" max="14092" width="15.5703125" style="1" customWidth="1"/>
    <col min="14093" max="14094" width="15.28515625" style="1" customWidth="1"/>
    <col min="14095" max="14095" width="14" style="1" customWidth="1"/>
    <col min="14096" max="14096" width="11.42578125" style="1"/>
    <col min="14097" max="14097" width="15.5703125" style="1" customWidth="1"/>
    <col min="14098" max="14098" width="15" style="1" customWidth="1"/>
    <col min="14099" max="14099" width="18.42578125" style="1" customWidth="1"/>
    <col min="14100" max="14101" width="11.42578125" style="1"/>
    <col min="14102" max="14102" width="14.7109375" style="1" customWidth="1"/>
    <col min="14103" max="14103" width="17" style="1" customWidth="1"/>
    <col min="14104" max="14104" width="16.28515625" style="1" customWidth="1"/>
    <col min="14105" max="14342" width="9.140625" style="1"/>
    <col min="14343" max="14343" width="16.7109375" style="1" customWidth="1"/>
    <col min="14344" max="14344" width="28.28515625" style="1" customWidth="1"/>
    <col min="14345" max="14345" width="19.42578125" style="1" customWidth="1"/>
    <col min="14346" max="14346" width="13.28515625" style="1" customWidth="1"/>
    <col min="14347" max="14347" width="16.42578125" style="1" customWidth="1"/>
    <col min="14348" max="14348" width="15.5703125" style="1" customWidth="1"/>
    <col min="14349" max="14350" width="15.28515625" style="1" customWidth="1"/>
    <col min="14351" max="14351" width="14" style="1" customWidth="1"/>
    <col min="14352" max="14352" width="11.42578125" style="1"/>
    <col min="14353" max="14353" width="15.5703125" style="1" customWidth="1"/>
    <col min="14354" max="14354" width="15" style="1" customWidth="1"/>
    <col min="14355" max="14355" width="18.42578125" style="1" customWidth="1"/>
    <col min="14356" max="14357" width="11.42578125" style="1"/>
    <col min="14358" max="14358" width="14.7109375" style="1" customWidth="1"/>
    <col min="14359" max="14359" width="17" style="1" customWidth="1"/>
    <col min="14360" max="14360" width="16.28515625" style="1" customWidth="1"/>
    <col min="14361" max="14598" width="11.42578125" style="1"/>
    <col min="14599" max="14599" width="16.7109375" style="1" customWidth="1"/>
    <col min="14600" max="14600" width="28.28515625" style="1" customWidth="1"/>
    <col min="14601" max="14601" width="19.42578125" style="1" customWidth="1"/>
    <col min="14602" max="14602" width="13.28515625" style="1" customWidth="1"/>
    <col min="14603" max="14603" width="16.42578125" style="1" customWidth="1"/>
    <col min="14604" max="14604" width="15.5703125" style="1" customWidth="1"/>
    <col min="14605" max="14606" width="15.28515625" style="1" customWidth="1"/>
    <col min="14607" max="14607" width="14" style="1" customWidth="1"/>
    <col min="14608" max="14608" width="11.42578125" style="1"/>
    <col min="14609" max="14609" width="15.5703125" style="1" customWidth="1"/>
    <col min="14610" max="14610" width="15" style="1" customWidth="1"/>
    <col min="14611" max="14611" width="18.42578125" style="1" customWidth="1"/>
    <col min="14612" max="14613" width="11.42578125" style="1"/>
    <col min="14614" max="14614" width="14.7109375" style="1" customWidth="1"/>
    <col min="14615" max="14615" width="17" style="1" customWidth="1"/>
    <col min="14616" max="14616" width="16.28515625" style="1" customWidth="1"/>
    <col min="14617" max="14854" width="11.42578125" style="1"/>
    <col min="14855" max="14855" width="16.7109375" style="1" customWidth="1"/>
    <col min="14856" max="14856" width="28.28515625" style="1" customWidth="1"/>
    <col min="14857" max="14857" width="19.42578125" style="1" customWidth="1"/>
    <col min="14858" max="14858" width="13.28515625" style="1" customWidth="1"/>
    <col min="14859" max="14859" width="16.42578125" style="1" customWidth="1"/>
    <col min="14860" max="14860" width="15.5703125" style="1" customWidth="1"/>
    <col min="14861" max="14862" width="15.28515625" style="1" customWidth="1"/>
    <col min="14863" max="14863" width="14" style="1" customWidth="1"/>
    <col min="14864" max="14864" width="11.42578125" style="1"/>
    <col min="14865" max="14865" width="15.5703125" style="1" customWidth="1"/>
    <col min="14866" max="14866" width="15" style="1" customWidth="1"/>
    <col min="14867" max="14867" width="18.42578125" style="1" customWidth="1"/>
    <col min="14868" max="14869" width="11.42578125" style="1"/>
    <col min="14870" max="14870" width="14.7109375" style="1" customWidth="1"/>
    <col min="14871" max="14871" width="17" style="1" customWidth="1"/>
    <col min="14872" max="14872" width="16.28515625" style="1" customWidth="1"/>
    <col min="14873" max="15110" width="11.42578125" style="1"/>
    <col min="15111" max="15111" width="16.7109375" style="1" customWidth="1"/>
    <col min="15112" max="15112" width="28.28515625" style="1" customWidth="1"/>
    <col min="15113" max="15113" width="19.42578125" style="1" customWidth="1"/>
    <col min="15114" max="15114" width="13.28515625" style="1" customWidth="1"/>
    <col min="15115" max="15115" width="16.42578125" style="1" customWidth="1"/>
    <col min="15116" max="15116" width="15.5703125" style="1" customWidth="1"/>
    <col min="15117" max="15118" width="15.28515625" style="1" customWidth="1"/>
    <col min="15119" max="15119" width="14" style="1" customWidth="1"/>
    <col min="15120" max="15120" width="11.42578125" style="1"/>
    <col min="15121" max="15121" width="15.5703125" style="1" customWidth="1"/>
    <col min="15122" max="15122" width="15" style="1" customWidth="1"/>
    <col min="15123" max="15123" width="18.42578125" style="1" customWidth="1"/>
    <col min="15124" max="15125" width="11.42578125" style="1"/>
    <col min="15126" max="15126" width="14.7109375" style="1" customWidth="1"/>
    <col min="15127" max="15127" width="17" style="1" customWidth="1"/>
    <col min="15128" max="15128" width="16.28515625" style="1" customWidth="1"/>
    <col min="15129" max="15366" width="9.140625" style="1"/>
    <col min="15367" max="15367" width="16.7109375" style="1" customWidth="1"/>
    <col min="15368" max="15368" width="28.28515625" style="1" customWidth="1"/>
    <col min="15369" max="15369" width="19.42578125" style="1" customWidth="1"/>
    <col min="15370" max="15370" width="13.28515625" style="1" customWidth="1"/>
    <col min="15371" max="15371" width="16.42578125" style="1" customWidth="1"/>
    <col min="15372" max="15372" width="15.5703125" style="1" customWidth="1"/>
    <col min="15373" max="15374" width="15.28515625" style="1" customWidth="1"/>
    <col min="15375" max="15375" width="14" style="1" customWidth="1"/>
    <col min="15376" max="15376" width="11.42578125" style="1"/>
    <col min="15377" max="15377" width="15.5703125" style="1" customWidth="1"/>
    <col min="15378" max="15378" width="15" style="1" customWidth="1"/>
    <col min="15379" max="15379" width="18.42578125" style="1" customWidth="1"/>
    <col min="15380" max="15381" width="11.42578125" style="1"/>
    <col min="15382" max="15382" width="14.7109375" style="1" customWidth="1"/>
    <col min="15383" max="15383" width="17" style="1" customWidth="1"/>
    <col min="15384" max="15384" width="16.28515625" style="1" customWidth="1"/>
    <col min="15385" max="15622" width="11.42578125" style="1"/>
    <col min="15623" max="15623" width="16.7109375" style="1" customWidth="1"/>
    <col min="15624" max="15624" width="28.28515625" style="1" customWidth="1"/>
    <col min="15625" max="15625" width="19.42578125" style="1" customWidth="1"/>
    <col min="15626" max="15626" width="13.28515625" style="1" customWidth="1"/>
    <col min="15627" max="15627" width="16.42578125" style="1" customWidth="1"/>
    <col min="15628" max="15628" width="15.5703125" style="1" customWidth="1"/>
    <col min="15629" max="15630" width="15.28515625" style="1" customWidth="1"/>
    <col min="15631" max="15631" width="14" style="1" customWidth="1"/>
    <col min="15632" max="15632" width="11.42578125" style="1"/>
    <col min="15633" max="15633" width="15.5703125" style="1" customWidth="1"/>
    <col min="15634" max="15634" width="15" style="1" customWidth="1"/>
    <col min="15635" max="15635" width="18.42578125" style="1" customWidth="1"/>
    <col min="15636" max="15637" width="11.42578125" style="1"/>
    <col min="15638" max="15638" width="14.7109375" style="1" customWidth="1"/>
    <col min="15639" max="15639" width="17" style="1" customWidth="1"/>
    <col min="15640" max="15640" width="16.28515625" style="1" customWidth="1"/>
    <col min="15641" max="15878" width="11.42578125" style="1"/>
    <col min="15879" max="15879" width="16.7109375" style="1" customWidth="1"/>
    <col min="15880" max="15880" width="28.28515625" style="1" customWidth="1"/>
    <col min="15881" max="15881" width="19.42578125" style="1" customWidth="1"/>
    <col min="15882" max="15882" width="13.28515625" style="1" customWidth="1"/>
    <col min="15883" max="15883" width="16.42578125" style="1" customWidth="1"/>
    <col min="15884" max="15884" width="15.5703125" style="1" customWidth="1"/>
    <col min="15885" max="15886" width="15.28515625" style="1" customWidth="1"/>
    <col min="15887" max="15887" width="14" style="1" customWidth="1"/>
    <col min="15888" max="15888" width="11.42578125" style="1"/>
    <col min="15889" max="15889" width="15.5703125" style="1" customWidth="1"/>
    <col min="15890" max="15890" width="15" style="1" customWidth="1"/>
    <col min="15891" max="15891" width="18.42578125" style="1" customWidth="1"/>
    <col min="15892" max="15893" width="11.42578125" style="1"/>
    <col min="15894" max="15894" width="14.7109375" style="1" customWidth="1"/>
    <col min="15895" max="15895" width="17" style="1" customWidth="1"/>
    <col min="15896" max="15896" width="16.28515625" style="1" customWidth="1"/>
    <col min="15897" max="16134" width="11.42578125" style="1"/>
    <col min="16135" max="16135" width="16.7109375" style="1" customWidth="1"/>
    <col min="16136" max="16136" width="28.28515625" style="1" customWidth="1"/>
    <col min="16137" max="16137" width="19.42578125" style="1" customWidth="1"/>
    <col min="16138" max="16138" width="13.28515625" style="1" customWidth="1"/>
    <col min="16139" max="16139" width="16.42578125" style="1" customWidth="1"/>
    <col min="16140" max="16140" width="15.5703125" style="1" customWidth="1"/>
    <col min="16141" max="16142" width="15.28515625" style="1" customWidth="1"/>
    <col min="16143" max="16143" width="14" style="1" customWidth="1"/>
    <col min="16144" max="16144" width="11.42578125" style="1"/>
    <col min="16145" max="16145" width="15.5703125" style="1" customWidth="1"/>
    <col min="16146" max="16146" width="15" style="1" customWidth="1"/>
    <col min="16147" max="16147" width="18.42578125" style="1" customWidth="1"/>
    <col min="16148" max="16149" width="11.42578125" style="1"/>
    <col min="16150" max="16150" width="14.7109375" style="1" customWidth="1"/>
    <col min="16151" max="16151" width="17" style="1" customWidth="1"/>
    <col min="16152" max="16152" width="16.28515625" style="1" customWidth="1"/>
    <col min="16153" max="16384" width="9.140625" style="1"/>
  </cols>
  <sheetData>
    <row r="1" spans="2:24" ht="38.25" customHeight="1" x14ac:dyDescent="0.15">
      <c r="C1" s="515" t="s">
        <v>380</v>
      </c>
      <c r="D1" s="515"/>
      <c r="E1" s="515"/>
      <c r="F1" s="515"/>
      <c r="G1" s="515"/>
      <c r="H1" s="515"/>
      <c r="I1" s="515"/>
      <c r="J1" s="515"/>
      <c r="K1" s="515"/>
      <c r="L1" s="515"/>
      <c r="M1" s="515"/>
      <c r="N1" s="515"/>
      <c r="O1" s="515"/>
      <c r="P1" s="515"/>
      <c r="Q1" s="515"/>
      <c r="R1" s="515"/>
      <c r="S1" s="515"/>
      <c r="T1" s="515"/>
      <c r="U1" s="80"/>
      <c r="V1" s="80"/>
      <c r="W1" s="80"/>
      <c r="X1" s="80"/>
    </row>
    <row r="2" spans="2:24" ht="38.25" customHeight="1" thickBot="1" x14ac:dyDescent="0.2">
      <c r="C2" s="516" t="s">
        <v>381</v>
      </c>
      <c r="D2" s="517"/>
      <c r="E2" s="517"/>
      <c r="F2" s="517"/>
      <c r="G2" s="517"/>
      <c r="H2" s="517"/>
      <c r="I2" s="517"/>
      <c r="J2" s="517"/>
      <c r="K2" s="517"/>
      <c r="L2" s="517"/>
      <c r="M2" s="517"/>
      <c r="N2" s="517"/>
      <c r="O2" s="517"/>
      <c r="P2" s="517"/>
      <c r="Q2" s="517"/>
      <c r="R2" s="517"/>
      <c r="S2" s="517"/>
      <c r="T2" s="517"/>
    </row>
    <row r="3" spans="2:24" ht="24" customHeight="1" thickBot="1" x14ac:dyDescent="0.2">
      <c r="B3" s="424" t="s">
        <v>382</v>
      </c>
      <c r="C3" s="425"/>
      <c r="D3" s="425"/>
      <c r="E3" s="425"/>
      <c r="F3" s="426"/>
      <c r="G3" s="424"/>
      <c r="H3" s="425"/>
      <c r="I3" s="425"/>
      <c r="J3" s="424" t="s">
        <v>383</v>
      </c>
      <c r="K3" s="425"/>
      <c r="L3" s="425"/>
      <c r="M3" s="425"/>
      <c r="N3" s="426"/>
      <c r="O3" s="424" t="s">
        <v>384</v>
      </c>
      <c r="P3" s="425"/>
      <c r="Q3" s="425"/>
      <c r="R3" s="425"/>
      <c r="S3" s="425"/>
      <c r="T3" s="426"/>
    </row>
    <row r="4" spans="2:24" s="148" customFormat="1" ht="61.5" customHeight="1" x14ac:dyDescent="0.15">
      <c r="B4" s="528" t="s">
        <v>385</v>
      </c>
      <c r="C4" s="528" t="s">
        <v>386</v>
      </c>
      <c r="D4" s="530" t="s">
        <v>387</v>
      </c>
      <c r="E4" s="522" t="s">
        <v>388</v>
      </c>
      <c r="F4" s="522" t="s">
        <v>389</v>
      </c>
      <c r="G4" s="522" t="s">
        <v>390</v>
      </c>
      <c r="H4" s="522" t="s">
        <v>391</v>
      </c>
      <c r="I4" s="536" t="s">
        <v>392</v>
      </c>
      <c r="J4" s="534" t="s">
        <v>393</v>
      </c>
      <c r="K4" s="526" t="s">
        <v>394</v>
      </c>
      <c r="L4" s="526" t="s">
        <v>395</v>
      </c>
      <c r="M4" s="526" t="s">
        <v>396</v>
      </c>
      <c r="N4" s="532" t="s">
        <v>397</v>
      </c>
      <c r="O4" s="520" t="s">
        <v>398</v>
      </c>
      <c r="P4" s="524" t="s">
        <v>399</v>
      </c>
      <c r="Q4" s="522" t="s">
        <v>400</v>
      </c>
      <c r="R4" s="524" t="s">
        <v>401</v>
      </c>
      <c r="S4" s="518" t="s">
        <v>402</v>
      </c>
      <c r="T4" s="519"/>
    </row>
    <row r="5" spans="2:24" s="148" customFormat="1" ht="84" customHeight="1" thickBot="1" x14ac:dyDescent="0.2">
      <c r="B5" s="529"/>
      <c r="C5" s="529"/>
      <c r="D5" s="531"/>
      <c r="E5" s="523"/>
      <c r="F5" s="523"/>
      <c r="G5" s="523"/>
      <c r="H5" s="523"/>
      <c r="I5" s="537"/>
      <c r="J5" s="535"/>
      <c r="K5" s="527"/>
      <c r="L5" s="527"/>
      <c r="M5" s="527"/>
      <c r="N5" s="533"/>
      <c r="O5" s="521"/>
      <c r="P5" s="525"/>
      <c r="Q5" s="523"/>
      <c r="R5" s="525" t="s">
        <v>403</v>
      </c>
      <c r="S5" s="217" t="s">
        <v>404</v>
      </c>
      <c r="T5" s="223" t="s">
        <v>405</v>
      </c>
    </row>
    <row r="6" spans="2:24" ht="21" customHeight="1" thickBot="1" x14ac:dyDescent="0.2">
      <c r="B6" s="81"/>
      <c r="C6" s="81"/>
      <c r="D6" s="224"/>
      <c r="E6" s="82"/>
      <c r="F6" s="83"/>
      <c r="G6" s="83"/>
      <c r="H6" s="83"/>
      <c r="I6" s="149"/>
      <c r="J6" s="228"/>
      <c r="K6" s="150"/>
      <c r="L6" s="151"/>
      <c r="M6" s="151"/>
      <c r="N6" s="152"/>
      <c r="O6" s="84"/>
      <c r="P6" s="85"/>
      <c r="Q6" s="83"/>
      <c r="R6" s="85"/>
      <c r="S6" s="85"/>
      <c r="T6" s="86"/>
    </row>
    <row r="7" spans="2:24" ht="37.5" customHeight="1" x14ac:dyDescent="0.15">
      <c r="B7" s="381" t="s">
        <v>406</v>
      </c>
      <c r="C7" s="313" t="s">
        <v>407</v>
      </c>
      <c r="D7" s="380" t="s">
        <v>408</v>
      </c>
      <c r="E7" s="347" t="s">
        <v>284</v>
      </c>
      <c r="F7" s="383" t="s">
        <v>409</v>
      </c>
      <c r="G7" s="383" t="s">
        <v>410</v>
      </c>
      <c r="H7" s="230" t="s">
        <v>411</v>
      </c>
      <c r="I7" s="231">
        <v>5</v>
      </c>
      <c r="J7" s="370" t="s">
        <v>412</v>
      </c>
      <c r="K7" s="383" t="s">
        <v>413</v>
      </c>
      <c r="L7" s="383" t="s">
        <v>414</v>
      </c>
      <c r="M7" s="383"/>
      <c r="N7" s="383"/>
      <c r="O7" s="303">
        <f>149*5</f>
        <v>745</v>
      </c>
      <c r="P7" s="153">
        <v>0</v>
      </c>
      <c r="Q7" s="304">
        <f>+O7+P7</f>
        <v>745</v>
      </c>
      <c r="R7" s="153" t="s">
        <v>415</v>
      </c>
      <c r="S7" s="153">
        <v>0</v>
      </c>
      <c r="T7" s="153">
        <v>0</v>
      </c>
    </row>
    <row r="8" spans="2:24" ht="37.5" customHeight="1" x14ac:dyDescent="0.15">
      <c r="B8" s="381" t="s">
        <v>406</v>
      </c>
      <c r="C8" s="309" t="s">
        <v>416</v>
      </c>
      <c r="D8" s="380" t="s">
        <v>417</v>
      </c>
      <c r="E8" s="385" t="s">
        <v>284</v>
      </c>
      <c r="F8" s="383" t="s">
        <v>409</v>
      </c>
      <c r="G8" s="383" t="s">
        <v>410</v>
      </c>
      <c r="H8" s="91" t="s">
        <v>411</v>
      </c>
      <c r="I8" s="311">
        <v>1</v>
      </c>
      <c r="J8" s="371" t="s">
        <v>412</v>
      </c>
      <c r="K8" s="383" t="s">
        <v>413</v>
      </c>
      <c r="L8" s="383" t="s">
        <v>414</v>
      </c>
      <c r="M8" s="383"/>
      <c r="N8" s="383"/>
      <c r="O8" s="305">
        <v>0</v>
      </c>
      <c r="P8" s="387">
        <v>75</v>
      </c>
      <c r="Q8" s="92">
        <f>+O8+P8</f>
        <v>75</v>
      </c>
      <c r="R8" s="387" t="s">
        <v>415</v>
      </c>
      <c r="S8" s="387">
        <v>0</v>
      </c>
      <c r="T8" s="387">
        <v>0</v>
      </c>
    </row>
    <row r="9" spans="2:24" ht="37.5" customHeight="1" x14ac:dyDescent="0.15">
      <c r="B9" s="381" t="s">
        <v>418</v>
      </c>
      <c r="C9" s="309" t="s">
        <v>419</v>
      </c>
      <c r="D9" s="380" t="s">
        <v>420</v>
      </c>
      <c r="E9" s="306" t="s">
        <v>273</v>
      </c>
      <c r="F9" s="383" t="s">
        <v>409</v>
      </c>
      <c r="G9" s="383" t="s">
        <v>410</v>
      </c>
      <c r="H9" s="91" t="s">
        <v>421</v>
      </c>
      <c r="I9" s="311">
        <v>8</v>
      </c>
      <c r="J9" s="386" t="s">
        <v>422</v>
      </c>
      <c r="K9" s="383" t="s">
        <v>423</v>
      </c>
      <c r="L9" s="383" t="s">
        <v>424</v>
      </c>
      <c r="M9" s="383" t="s">
        <v>425</v>
      </c>
      <c r="N9" s="383" t="s">
        <v>425</v>
      </c>
      <c r="O9" s="305">
        <v>1109</v>
      </c>
      <c r="P9" s="387">
        <v>126</v>
      </c>
      <c r="Q9" s="92">
        <f>+O9+P9</f>
        <v>1235</v>
      </c>
      <c r="R9" s="387" t="s">
        <v>415</v>
      </c>
      <c r="S9" s="387">
        <v>0</v>
      </c>
      <c r="T9" s="387">
        <v>0</v>
      </c>
    </row>
    <row r="10" spans="2:24" ht="37.5" customHeight="1" x14ac:dyDescent="0.15">
      <c r="B10" s="381" t="s">
        <v>406</v>
      </c>
      <c r="C10" s="309" t="s">
        <v>426</v>
      </c>
      <c r="D10" s="382" t="s">
        <v>427</v>
      </c>
      <c r="E10" s="306" t="s">
        <v>284</v>
      </c>
      <c r="F10" s="383" t="s">
        <v>409</v>
      </c>
      <c r="G10" s="383" t="s">
        <v>410</v>
      </c>
      <c r="H10" s="91" t="s">
        <v>421</v>
      </c>
      <c r="I10" s="311">
        <v>3</v>
      </c>
      <c r="J10" s="371" t="s">
        <v>428</v>
      </c>
      <c r="K10" s="384" t="s">
        <v>429</v>
      </c>
      <c r="L10" s="384" t="s">
        <v>430</v>
      </c>
      <c r="M10" s="384"/>
      <c r="N10" s="384"/>
      <c r="O10" s="305">
        <v>441</v>
      </c>
      <c r="P10" s="226">
        <v>0</v>
      </c>
      <c r="Q10" s="92">
        <f t="shared" ref="Q10:Q14" si="0">+O10+P10</f>
        <v>441</v>
      </c>
      <c r="R10" s="301" t="s">
        <v>415</v>
      </c>
      <c r="S10" s="301">
        <v>0</v>
      </c>
      <c r="T10" s="301">
        <v>0</v>
      </c>
    </row>
    <row r="11" spans="2:24" ht="58.5" customHeight="1" x14ac:dyDescent="0.15">
      <c r="B11" s="381" t="s">
        <v>406</v>
      </c>
      <c r="C11" s="310" t="s">
        <v>431</v>
      </c>
      <c r="D11" s="382" t="s">
        <v>427</v>
      </c>
      <c r="E11" s="306" t="s">
        <v>284</v>
      </c>
      <c r="F11" s="383" t="s">
        <v>409</v>
      </c>
      <c r="G11" s="383" t="s">
        <v>410</v>
      </c>
      <c r="H11" s="91" t="s">
        <v>421</v>
      </c>
      <c r="I11" s="232">
        <v>1</v>
      </c>
      <c r="J11" s="372" t="s">
        <v>432</v>
      </c>
      <c r="K11" s="384" t="s">
        <v>429</v>
      </c>
      <c r="L11" s="384" t="s">
        <v>433</v>
      </c>
      <c r="M11" s="384"/>
      <c r="N11" s="384"/>
      <c r="O11" s="312">
        <v>680</v>
      </c>
      <c r="P11" s="307">
        <v>0</v>
      </c>
      <c r="Q11" s="315">
        <f t="shared" si="0"/>
        <v>680</v>
      </c>
      <c r="R11" s="301" t="s">
        <v>415</v>
      </c>
      <c r="S11" s="301">
        <v>0</v>
      </c>
      <c r="T11" s="301">
        <v>0</v>
      </c>
    </row>
    <row r="12" spans="2:24" ht="58.5" customHeight="1" x14ac:dyDescent="0.15">
      <c r="B12" s="381" t="s">
        <v>406</v>
      </c>
      <c r="C12" s="314" t="s">
        <v>434</v>
      </c>
      <c r="D12" s="380" t="s">
        <v>427</v>
      </c>
      <c r="E12" s="306" t="s">
        <v>284</v>
      </c>
      <c r="F12" s="389" t="s">
        <v>409</v>
      </c>
      <c r="G12" s="383" t="s">
        <v>410</v>
      </c>
      <c r="H12" s="91" t="s">
        <v>421</v>
      </c>
      <c r="I12" s="232">
        <v>1</v>
      </c>
      <c r="J12" s="372" t="s">
        <v>435</v>
      </c>
      <c r="K12" s="384" t="s">
        <v>429</v>
      </c>
      <c r="L12" s="384" t="s">
        <v>436</v>
      </c>
      <c r="M12" s="384"/>
      <c r="N12" s="384"/>
      <c r="O12" s="312">
        <v>400</v>
      </c>
      <c r="P12" s="307">
        <v>0</v>
      </c>
      <c r="Q12" s="315">
        <f t="shared" si="0"/>
        <v>400</v>
      </c>
      <c r="R12" s="301" t="s">
        <v>415</v>
      </c>
      <c r="S12" s="301">
        <v>0</v>
      </c>
      <c r="T12" s="301">
        <v>0</v>
      </c>
    </row>
    <row r="13" spans="2:24" ht="43.5" customHeight="1" x14ac:dyDescent="0.15">
      <c r="B13" s="381" t="s">
        <v>437</v>
      </c>
      <c r="C13" s="314" t="s">
        <v>434</v>
      </c>
      <c r="D13" s="382" t="s">
        <v>438</v>
      </c>
      <c r="E13" s="91" t="s">
        <v>284</v>
      </c>
      <c r="F13" s="373" t="s">
        <v>409</v>
      </c>
      <c r="G13" s="388" t="s">
        <v>410</v>
      </c>
      <c r="H13" s="91" t="s">
        <v>421</v>
      </c>
      <c r="I13" s="308">
        <v>1</v>
      </c>
      <c r="J13" s="372" t="s">
        <v>439</v>
      </c>
      <c r="K13" s="384" t="s">
        <v>423</v>
      </c>
      <c r="L13" s="384" t="s">
        <v>440</v>
      </c>
      <c r="M13" s="384" t="s">
        <v>441</v>
      </c>
      <c r="N13" s="384" t="s">
        <v>441</v>
      </c>
      <c r="O13" s="312">
        <v>700</v>
      </c>
      <c r="P13" s="307">
        <v>300</v>
      </c>
      <c r="Q13" s="315">
        <f>+O13+P13</f>
        <v>1000</v>
      </c>
      <c r="R13" s="302" t="s">
        <v>415</v>
      </c>
      <c r="S13" s="302">
        <v>0</v>
      </c>
      <c r="T13" s="302">
        <v>0</v>
      </c>
    </row>
    <row r="14" spans="2:24" ht="75.75" customHeight="1" x14ac:dyDescent="0.15">
      <c r="B14" s="381" t="s">
        <v>442</v>
      </c>
      <c r="C14" s="314" t="s">
        <v>443</v>
      </c>
      <c r="D14" s="382" t="s">
        <v>444</v>
      </c>
      <c r="E14" s="91" t="s">
        <v>309</v>
      </c>
      <c r="F14" s="373" t="s">
        <v>409</v>
      </c>
      <c r="G14" s="388" t="s">
        <v>410</v>
      </c>
      <c r="H14" s="91" t="s">
        <v>421</v>
      </c>
      <c r="I14" s="232">
        <v>1</v>
      </c>
      <c r="J14" s="372" t="s">
        <v>445</v>
      </c>
      <c r="K14" s="384" t="s">
        <v>423</v>
      </c>
      <c r="L14" s="384" t="s">
        <v>424</v>
      </c>
      <c r="M14" s="384" t="s">
        <v>425</v>
      </c>
      <c r="N14" s="384" t="s">
        <v>446</v>
      </c>
      <c r="O14" s="312">
        <v>170</v>
      </c>
      <c r="P14" s="307">
        <v>0</v>
      </c>
      <c r="Q14" s="315">
        <f t="shared" si="0"/>
        <v>170</v>
      </c>
      <c r="R14" s="302" t="s">
        <v>415</v>
      </c>
      <c r="S14" s="302">
        <v>0</v>
      </c>
      <c r="T14" s="302">
        <v>0</v>
      </c>
    </row>
    <row r="15" spans="2:24" ht="66" customHeight="1" x14ac:dyDescent="0.15">
      <c r="B15" s="381" t="s">
        <v>406</v>
      </c>
      <c r="C15" s="310" t="s">
        <v>447</v>
      </c>
      <c r="D15" s="382" t="s">
        <v>448</v>
      </c>
      <c r="E15" s="390" t="s">
        <v>284</v>
      </c>
      <c r="F15" s="373" t="s">
        <v>409</v>
      </c>
      <c r="G15" s="388" t="s">
        <v>410</v>
      </c>
      <c r="H15" s="91" t="s">
        <v>449</v>
      </c>
      <c r="I15" s="311">
        <v>26</v>
      </c>
      <c r="J15" s="371" t="s">
        <v>450</v>
      </c>
      <c r="K15" s="384" t="s">
        <v>451</v>
      </c>
      <c r="L15" s="384" t="s">
        <v>452</v>
      </c>
      <c r="M15" s="384"/>
      <c r="N15" s="384"/>
      <c r="O15" s="305"/>
      <c r="P15" s="226"/>
      <c r="Q15" s="92"/>
      <c r="R15" s="301"/>
      <c r="S15" s="301"/>
      <c r="T15" s="301"/>
    </row>
    <row r="16" spans="2:24" s="111" customFormat="1" ht="39.75" customHeight="1" x14ac:dyDescent="0.25">
      <c r="I16" s="264">
        <f>SUM(I7:I15)</f>
        <v>47</v>
      </c>
      <c r="O16" s="265">
        <f>SUM(O7:O15)</f>
        <v>4245</v>
      </c>
      <c r="P16" s="265">
        <f>SUM(P7:P15)</f>
        <v>501</v>
      </c>
      <c r="Q16" s="265">
        <f>SUM(Q7:Q15)</f>
        <v>4746</v>
      </c>
      <c r="R16" s="265">
        <f>+COUNTIF(R7:R15,"SI")</f>
        <v>0</v>
      </c>
      <c r="S16" s="265">
        <f>+SUM(S7:S15)</f>
        <v>0</v>
      </c>
      <c r="T16" s="265">
        <f>+SUM(T7:T15)</f>
        <v>0</v>
      </c>
    </row>
    <row r="17" spans="6:20" ht="12" thickBot="1" x14ac:dyDescent="0.2">
      <c r="I17" s="234" t="s">
        <v>52</v>
      </c>
      <c r="O17" s="271" t="s">
        <v>52</v>
      </c>
      <c r="P17" s="271" t="s">
        <v>52</v>
      </c>
      <c r="Q17" s="271" t="s">
        <v>52</v>
      </c>
      <c r="R17" s="271" t="s">
        <v>52</v>
      </c>
      <c r="S17" s="271" t="s">
        <v>52</v>
      </c>
      <c r="T17" s="271" t="s">
        <v>52</v>
      </c>
    </row>
    <row r="22" spans="6:20" ht="15" customHeight="1" x14ac:dyDescent="0.15">
      <c r="O22" s="300"/>
      <c r="P22" s="300"/>
    </row>
    <row r="23" spans="6:20" ht="15" customHeight="1" x14ac:dyDescent="0.15"/>
    <row r="25" spans="6:20" ht="30" customHeight="1" x14ac:dyDescent="0.15">
      <c r="F25" s="88" t="s">
        <v>389</v>
      </c>
      <c r="G25" s="88" t="s">
        <v>453</v>
      </c>
      <c r="H25" s="88"/>
      <c r="I25" s="89" t="s">
        <v>454</v>
      </c>
      <c r="J25" s="229"/>
      <c r="L25" s="87" t="s">
        <v>395</v>
      </c>
      <c r="M25" s="87" t="s">
        <v>396</v>
      </c>
      <c r="N25" s="90" t="s">
        <v>397</v>
      </c>
    </row>
    <row r="26" spans="6:20" x14ac:dyDescent="0.15">
      <c r="F26" s="227" t="s">
        <v>409</v>
      </c>
      <c r="G26" s="154" t="s">
        <v>455</v>
      </c>
      <c r="H26" s="154"/>
      <c r="I26" s="148" t="s">
        <v>411</v>
      </c>
      <c r="L26" s="148" t="s">
        <v>456</v>
      </c>
      <c r="M26" s="148" t="s">
        <v>457</v>
      </c>
      <c r="N26" s="233" t="s">
        <v>458</v>
      </c>
    </row>
    <row r="27" spans="6:20" x14ac:dyDescent="0.15">
      <c r="F27" s="227" t="s">
        <v>459</v>
      </c>
      <c r="G27" s="154" t="s">
        <v>460</v>
      </c>
      <c r="H27" s="154"/>
      <c r="I27" s="148" t="s">
        <v>421</v>
      </c>
      <c r="L27" s="148" t="s">
        <v>461</v>
      </c>
      <c r="M27" s="148" t="s">
        <v>461</v>
      </c>
      <c r="N27" s="233" t="s">
        <v>462</v>
      </c>
    </row>
    <row r="28" spans="6:20" x14ac:dyDescent="0.15">
      <c r="F28" s="227"/>
      <c r="G28" s="154" t="s">
        <v>463</v>
      </c>
      <c r="H28" s="154"/>
      <c r="I28" s="148" t="s">
        <v>464</v>
      </c>
      <c r="L28" s="148" t="s">
        <v>465</v>
      </c>
      <c r="M28" s="148" t="s">
        <v>466</v>
      </c>
      <c r="N28" s="233" t="s">
        <v>467</v>
      </c>
    </row>
    <row r="29" spans="6:20" x14ac:dyDescent="0.15">
      <c r="G29" s="154" t="s">
        <v>468</v>
      </c>
      <c r="H29" s="154"/>
      <c r="I29" s="148" t="s">
        <v>469</v>
      </c>
      <c r="L29" s="148" t="s">
        <v>470</v>
      </c>
      <c r="M29" s="148" t="s">
        <v>471</v>
      </c>
      <c r="N29" s="233" t="s">
        <v>472</v>
      </c>
    </row>
    <row r="30" spans="6:20" x14ac:dyDescent="0.15">
      <c r="G30" s="154" t="s">
        <v>473</v>
      </c>
      <c r="H30" s="154"/>
      <c r="I30" s="148" t="s">
        <v>474</v>
      </c>
      <c r="L30" s="148" t="s">
        <v>475</v>
      </c>
      <c r="M30" s="148" t="s">
        <v>476</v>
      </c>
      <c r="N30" s="233" t="s">
        <v>477</v>
      </c>
    </row>
    <row r="31" spans="6:20" x14ac:dyDescent="0.15">
      <c r="G31" s="154" t="s">
        <v>478</v>
      </c>
      <c r="H31" s="154"/>
      <c r="I31" s="148" t="s">
        <v>479</v>
      </c>
      <c r="L31" s="148" t="s">
        <v>480</v>
      </c>
      <c r="M31" s="148" t="s">
        <v>481</v>
      </c>
      <c r="N31" s="233" t="s">
        <v>482</v>
      </c>
    </row>
    <row r="32" spans="6:20" x14ac:dyDescent="0.15">
      <c r="G32" s="154" t="s">
        <v>483</v>
      </c>
      <c r="H32" s="154"/>
      <c r="I32" s="148" t="s">
        <v>449</v>
      </c>
      <c r="L32" s="148" t="s">
        <v>484</v>
      </c>
      <c r="M32" s="148" t="s">
        <v>485</v>
      </c>
      <c r="N32" s="233" t="s">
        <v>486</v>
      </c>
    </row>
    <row r="33" spans="7:14" x14ac:dyDescent="0.15">
      <c r="G33" s="154" t="s">
        <v>487</v>
      </c>
      <c r="H33" s="154"/>
      <c r="I33" s="148" t="s">
        <v>488</v>
      </c>
      <c r="L33" s="148" t="s">
        <v>489</v>
      </c>
      <c r="M33" s="148" t="s">
        <v>490</v>
      </c>
      <c r="N33" s="233" t="s">
        <v>491</v>
      </c>
    </row>
    <row r="34" spans="7:14" x14ac:dyDescent="0.15">
      <c r="G34" s="154" t="s">
        <v>492</v>
      </c>
      <c r="H34" s="154"/>
      <c r="I34" s="148" t="s">
        <v>493</v>
      </c>
      <c r="L34" s="148" t="s">
        <v>494</v>
      </c>
      <c r="M34" s="148" t="s">
        <v>495</v>
      </c>
      <c r="N34" s="233" t="s">
        <v>496</v>
      </c>
    </row>
    <row r="35" spans="7:14" x14ac:dyDescent="0.15">
      <c r="G35" s="154" t="s">
        <v>497</v>
      </c>
      <c r="H35" s="154"/>
      <c r="I35" s="148" t="s">
        <v>498</v>
      </c>
      <c r="L35" s="148" t="s">
        <v>440</v>
      </c>
      <c r="M35" s="148" t="s">
        <v>499</v>
      </c>
      <c r="N35" s="233" t="s">
        <v>500</v>
      </c>
    </row>
    <row r="36" spans="7:14" x14ac:dyDescent="0.15">
      <c r="G36" s="154" t="s">
        <v>501</v>
      </c>
      <c r="H36" s="154"/>
      <c r="I36" s="148" t="s">
        <v>502</v>
      </c>
      <c r="L36" s="148" t="s">
        <v>503</v>
      </c>
      <c r="M36" s="148" t="s">
        <v>504</v>
      </c>
      <c r="N36" s="233" t="s">
        <v>461</v>
      </c>
    </row>
    <row r="37" spans="7:14" x14ac:dyDescent="0.15">
      <c r="G37" s="154" t="s">
        <v>505</v>
      </c>
      <c r="H37" s="154"/>
      <c r="I37" s="148" t="s">
        <v>506</v>
      </c>
      <c r="L37" s="148" t="s">
        <v>507</v>
      </c>
      <c r="M37" s="148" t="s">
        <v>508</v>
      </c>
      <c r="N37" s="233" t="s">
        <v>509</v>
      </c>
    </row>
    <row r="38" spans="7:14" x14ac:dyDescent="0.15">
      <c r="G38" s="154" t="s">
        <v>510</v>
      </c>
      <c r="H38" s="154"/>
      <c r="I38" s="148" t="s">
        <v>511</v>
      </c>
      <c r="L38" s="148" t="s">
        <v>512</v>
      </c>
      <c r="M38" s="148" t="s">
        <v>513</v>
      </c>
      <c r="N38" s="233" t="s">
        <v>466</v>
      </c>
    </row>
    <row r="39" spans="7:14" x14ac:dyDescent="0.15">
      <c r="G39" s="154" t="s">
        <v>514</v>
      </c>
      <c r="H39" s="154"/>
      <c r="I39" s="148" t="s">
        <v>515</v>
      </c>
      <c r="L39" s="148" t="s">
        <v>516</v>
      </c>
      <c r="M39" s="148" t="s">
        <v>517</v>
      </c>
      <c r="N39" s="233" t="s">
        <v>471</v>
      </c>
    </row>
    <row r="40" spans="7:14" x14ac:dyDescent="0.15">
      <c r="G40" s="154" t="s">
        <v>518</v>
      </c>
      <c r="H40" s="154"/>
      <c r="I40" s="148" t="s">
        <v>519</v>
      </c>
      <c r="L40" s="148" t="s">
        <v>424</v>
      </c>
      <c r="M40" s="148" t="s">
        <v>520</v>
      </c>
      <c r="N40" s="233" t="s">
        <v>521</v>
      </c>
    </row>
    <row r="41" spans="7:14" x14ac:dyDescent="0.15">
      <c r="G41" s="154" t="s">
        <v>522</v>
      </c>
      <c r="H41" s="154"/>
      <c r="I41" s="148" t="s">
        <v>523</v>
      </c>
      <c r="L41" s="148" t="s">
        <v>524</v>
      </c>
      <c r="M41" s="148" t="s">
        <v>525</v>
      </c>
      <c r="N41" s="233" t="s">
        <v>526</v>
      </c>
    </row>
    <row r="42" spans="7:14" x14ac:dyDescent="0.15">
      <c r="G42" s="154" t="s">
        <v>527</v>
      </c>
      <c r="H42" s="154"/>
      <c r="I42" s="148" t="s">
        <v>528</v>
      </c>
      <c r="M42" s="148" t="s">
        <v>529</v>
      </c>
      <c r="N42" s="233" t="s">
        <v>530</v>
      </c>
    </row>
    <row r="43" spans="7:14" x14ac:dyDescent="0.15">
      <c r="G43" s="154" t="s">
        <v>410</v>
      </c>
      <c r="H43" s="154"/>
      <c r="I43" s="148" t="s">
        <v>531</v>
      </c>
      <c r="M43" s="148" t="s">
        <v>532</v>
      </c>
      <c r="N43" s="233" t="s">
        <v>533</v>
      </c>
    </row>
    <row r="44" spans="7:14" x14ac:dyDescent="0.15">
      <c r="G44" s="154" t="s">
        <v>534</v>
      </c>
      <c r="H44" s="154"/>
      <c r="I44" s="148" t="s">
        <v>535</v>
      </c>
      <c r="M44" s="148" t="s">
        <v>536</v>
      </c>
      <c r="N44" s="233" t="s">
        <v>537</v>
      </c>
    </row>
    <row r="45" spans="7:14" x14ac:dyDescent="0.15">
      <c r="G45" s="154" t="s">
        <v>538</v>
      </c>
      <c r="H45" s="154"/>
      <c r="I45" s="148" t="s">
        <v>539</v>
      </c>
      <c r="M45" s="148" t="s">
        <v>540</v>
      </c>
      <c r="N45" s="233" t="s">
        <v>541</v>
      </c>
    </row>
    <row r="46" spans="7:14" x14ac:dyDescent="0.15">
      <c r="G46" s="154" t="s">
        <v>542</v>
      </c>
      <c r="H46" s="154"/>
      <c r="I46" s="148" t="s">
        <v>543</v>
      </c>
      <c r="M46" s="148" t="s">
        <v>544</v>
      </c>
      <c r="N46" s="233" t="s">
        <v>545</v>
      </c>
    </row>
    <row r="47" spans="7:14" x14ac:dyDescent="0.15">
      <c r="G47" s="154" t="s">
        <v>546</v>
      </c>
      <c r="H47" s="154"/>
      <c r="I47" s="148" t="s">
        <v>547</v>
      </c>
      <c r="M47" s="148" t="s">
        <v>548</v>
      </c>
      <c r="N47" s="233" t="s">
        <v>549</v>
      </c>
    </row>
    <row r="48" spans="7:14" x14ac:dyDescent="0.15">
      <c r="G48" s="154" t="s">
        <v>550</v>
      </c>
      <c r="H48" s="154"/>
      <c r="I48" s="148" t="s">
        <v>551</v>
      </c>
      <c r="M48" s="148" t="s">
        <v>552</v>
      </c>
      <c r="N48" s="233" t="s">
        <v>553</v>
      </c>
    </row>
    <row r="49" spans="7:14" x14ac:dyDescent="0.15">
      <c r="G49" s="154" t="s">
        <v>554</v>
      </c>
      <c r="H49" s="154"/>
      <c r="I49" s="148" t="s">
        <v>555</v>
      </c>
      <c r="M49" s="148" t="s">
        <v>556</v>
      </c>
      <c r="N49" s="233" t="s">
        <v>557</v>
      </c>
    </row>
    <row r="50" spans="7:14" x14ac:dyDescent="0.15">
      <c r="G50" s="154" t="s">
        <v>558</v>
      </c>
      <c r="H50" s="154"/>
      <c r="I50" s="154" t="s">
        <v>559</v>
      </c>
      <c r="M50" s="148" t="s">
        <v>560</v>
      </c>
      <c r="N50" s="233" t="s">
        <v>561</v>
      </c>
    </row>
    <row r="51" spans="7:14" x14ac:dyDescent="0.15">
      <c r="G51" s="154" t="s">
        <v>562</v>
      </c>
      <c r="H51" s="154"/>
      <c r="I51" s="154" t="s">
        <v>563</v>
      </c>
      <c r="M51" s="148" t="s">
        <v>564</v>
      </c>
      <c r="N51" s="233" t="s">
        <v>565</v>
      </c>
    </row>
    <row r="52" spans="7:14" x14ac:dyDescent="0.15">
      <c r="G52" s="148" t="s">
        <v>566</v>
      </c>
      <c r="I52" s="154"/>
      <c r="M52" s="148" t="s">
        <v>567</v>
      </c>
      <c r="N52" s="233" t="s">
        <v>568</v>
      </c>
    </row>
    <row r="53" spans="7:14" x14ac:dyDescent="0.15">
      <c r="M53" s="148" t="s">
        <v>569</v>
      </c>
      <c r="N53" s="233" t="s">
        <v>570</v>
      </c>
    </row>
    <row r="54" spans="7:14" x14ac:dyDescent="0.15">
      <c r="M54" s="148" t="s">
        <v>571</v>
      </c>
      <c r="N54" s="233" t="s">
        <v>572</v>
      </c>
    </row>
    <row r="55" spans="7:14" x14ac:dyDescent="0.15">
      <c r="M55" s="148" t="s">
        <v>573</v>
      </c>
      <c r="N55" s="233" t="s">
        <v>574</v>
      </c>
    </row>
    <row r="56" spans="7:14" x14ac:dyDescent="0.15">
      <c r="M56" s="148" t="s">
        <v>575</v>
      </c>
      <c r="N56" s="233" t="s">
        <v>576</v>
      </c>
    </row>
    <row r="57" spans="7:14" x14ac:dyDescent="0.15">
      <c r="M57" s="148" t="s">
        <v>577</v>
      </c>
      <c r="N57" s="233" t="s">
        <v>578</v>
      </c>
    </row>
    <row r="58" spans="7:14" x14ac:dyDescent="0.15">
      <c r="M58" s="148" t="s">
        <v>507</v>
      </c>
      <c r="N58" s="233" t="s">
        <v>579</v>
      </c>
    </row>
    <row r="59" spans="7:14" x14ac:dyDescent="0.15">
      <c r="M59" s="148" t="s">
        <v>580</v>
      </c>
      <c r="N59" s="233" t="s">
        <v>499</v>
      </c>
    </row>
    <row r="60" spans="7:14" x14ac:dyDescent="0.15">
      <c r="M60" s="148" t="s">
        <v>581</v>
      </c>
      <c r="N60" s="233" t="s">
        <v>582</v>
      </c>
    </row>
    <row r="61" spans="7:14" x14ac:dyDescent="0.15">
      <c r="M61" s="148" t="s">
        <v>583</v>
      </c>
      <c r="N61" s="233" t="s">
        <v>584</v>
      </c>
    </row>
    <row r="62" spans="7:14" x14ac:dyDescent="0.15">
      <c r="M62" s="148" t="s">
        <v>585</v>
      </c>
      <c r="N62" s="233" t="s">
        <v>586</v>
      </c>
    </row>
    <row r="63" spans="7:14" x14ac:dyDescent="0.15">
      <c r="M63" s="148" t="s">
        <v>524</v>
      </c>
      <c r="N63" s="233" t="s">
        <v>587</v>
      </c>
    </row>
    <row r="64" spans="7:14" x14ac:dyDescent="0.15">
      <c r="M64" s="148" t="s">
        <v>441</v>
      </c>
      <c r="N64" s="233" t="s">
        <v>513</v>
      </c>
    </row>
    <row r="65" spans="13:14" x14ac:dyDescent="0.15">
      <c r="M65" s="148" t="s">
        <v>588</v>
      </c>
      <c r="N65" s="233" t="s">
        <v>589</v>
      </c>
    </row>
    <row r="66" spans="13:14" x14ac:dyDescent="0.15">
      <c r="M66" s="148" t="s">
        <v>590</v>
      </c>
      <c r="N66" s="233" t="s">
        <v>591</v>
      </c>
    </row>
    <row r="67" spans="13:14" x14ac:dyDescent="0.15">
      <c r="M67" s="148" t="s">
        <v>592</v>
      </c>
      <c r="N67" s="233" t="s">
        <v>593</v>
      </c>
    </row>
    <row r="68" spans="13:14" x14ac:dyDescent="0.15">
      <c r="M68" s="148" t="s">
        <v>594</v>
      </c>
      <c r="N68" s="233" t="s">
        <v>595</v>
      </c>
    </row>
    <row r="69" spans="13:14" x14ac:dyDescent="0.15">
      <c r="M69" s="148" t="s">
        <v>596</v>
      </c>
      <c r="N69" s="233" t="s">
        <v>597</v>
      </c>
    </row>
    <row r="70" spans="13:14" x14ac:dyDescent="0.15">
      <c r="M70" s="148" t="s">
        <v>598</v>
      </c>
      <c r="N70" s="233" t="s">
        <v>599</v>
      </c>
    </row>
    <row r="71" spans="13:14" x14ac:dyDescent="0.15">
      <c r="M71" s="148" t="s">
        <v>600</v>
      </c>
      <c r="N71" s="233" t="s">
        <v>601</v>
      </c>
    </row>
    <row r="72" spans="13:14" x14ac:dyDescent="0.15">
      <c r="M72" s="148" t="s">
        <v>425</v>
      </c>
      <c r="N72" s="233" t="s">
        <v>602</v>
      </c>
    </row>
    <row r="73" spans="13:14" x14ac:dyDescent="0.15">
      <c r="M73" s="148" t="s">
        <v>603</v>
      </c>
      <c r="N73" s="233" t="s">
        <v>604</v>
      </c>
    </row>
    <row r="74" spans="13:14" x14ac:dyDescent="0.15">
      <c r="M74" s="148" t="s">
        <v>605</v>
      </c>
      <c r="N74" s="233" t="s">
        <v>606</v>
      </c>
    </row>
    <row r="75" spans="13:14" x14ac:dyDescent="0.15">
      <c r="M75" s="148" t="s">
        <v>607</v>
      </c>
      <c r="N75" s="233" t="s">
        <v>608</v>
      </c>
    </row>
    <row r="76" spans="13:14" x14ac:dyDescent="0.15">
      <c r="M76" s="148" t="s">
        <v>609</v>
      </c>
      <c r="N76" s="233" t="s">
        <v>610</v>
      </c>
    </row>
    <row r="77" spans="13:14" x14ac:dyDescent="0.15">
      <c r="M77" s="148" t="s">
        <v>611</v>
      </c>
      <c r="N77" s="233" t="s">
        <v>612</v>
      </c>
    </row>
    <row r="78" spans="13:14" x14ac:dyDescent="0.15">
      <c r="M78" s="148" t="s">
        <v>613</v>
      </c>
      <c r="N78" s="233" t="s">
        <v>614</v>
      </c>
    </row>
    <row r="79" spans="13:14" x14ac:dyDescent="0.15">
      <c r="M79" s="148" t="s">
        <v>615</v>
      </c>
      <c r="N79" s="233" t="s">
        <v>616</v>
      </c>
    </row>
    <row r="80" spans="13:14" x14ac:dyDescent="0.15">
      <c r="M80" s="148" t="s">
        <v>475</v>
      </c>
      <c r="N80" s="233" t="s">
        <v>617</v>
      </c>
    </row>
    <row r="81" spans="13:14" x14ac:dyDescent="0.15">
      <c r="M81" s="148" t="s">
        <v>618</v>
      </c>
      <c r="N81" s="233" t="s">
        <v>619</v>
      </c>
    </row>
    <row r="82" spans="13:14" x14ac:dyDescent="0.15">
      <c r="M82" s="148" t="s">
        <v>620</v>
      </c>
      <c r="N82" s="233" t="s">
        <v>621</v>
      </c>
    </row>
    <row r="83" spans="13:14" x14ac:dyDescent="0.15">
      <c r="M83" s="148" t="s">
        <v>622</v>
      </c>
      <c r="N83" s="233" t="s">
        <v>623</v>
      </c>
    </row>
    <row r="84" spans="13:14" x14ac:dyDescent="0.15">
      <c r="N84" s="233" t="s">
        <v>624</v>
      </c>
    </row>
    <row r="85" spans="13:14" x14ac:dyDescent="0.15">
      <c r="N85" s="233" t="s">
        <v>625</v>
      </c>
    </row>
    <row r="86" spans="13:14" x14ac:dyDescent="0.15">
      <c r="N86" s="233" t="s">
        <v>626</v>
      </c>
    </row>
    <row r="87" spans="13:14" x14ac:dyDescent="0.15">
      <c r="N87" s="233" t="s">
        <v>529</v>
      </c>
    </row>
    <row r="88" spans="13:14" x14ac:dyDescent="0.15">
      <c r="N88" s="233" t="s">
        <v>627</v>
      </c>
    </row>
    <row r="89" spans="13:14" x14ac:dyDescent="0.15">
      <c r="N89" s="233" t="s">
        <v>628</v>
      </c>
    </row>
    <row r="90" spans="13:14" x14ac:dyDescent="0.15">
      <c r="N90" s="233" t="s">
        <v>629</v>
      </c>
    </row>
    <row r="91" spans="13:14" x14ac:dyDescent="0.15">
      <c r="N91" s="233" t="s">
        <v>630</v>
      </c>
    </row>
    <row r="92" spans="13:14" x14ac:dyDescent="0.15">
      <c r="N92" s="233" t="s">
        <v>631</v>
      </c>
    </row>
    <row r="93" spans="13:14" x14ac:dyDescent="0.15">
      <c r="N93" s="233" t="s">
        <v>632</v>
      </c>
    </row>
    <row r="94" spans="13:14" x14ac:dyDescent="0.15">
      <c r="N94" s="233" t="s">
        <v>633</v>
      </c>
    </row>
    <row r="95" spans="13:14" x14ac:dyDescent="0.15">
      <c r="N95" s="233" t="s">
        <v>634</v>
      </c>
    </row>
    <row r="96" spans="13:14" x14ac:dyDescent="0.15">
      <c r="N96" s="233" t="s">
        <v>540</v>
      </c>
    </row>
    <row r="97" spans="14:14" x14ac:dyDescent="0.15">
      <c r="N97" s="233" t="s">
        <v>635</v>
      </c>
    </row>
    <row r="98" spans="14:14" x14ac:dyDescent="0.15">
      <c r="N98" s="233" t="s">
        <v>636</v>
      </c>
    </row>
    <row r="99" spans="14:14" x14ac:dyDescent="0.15">
      <c r="N99" s="233" t="s">
        <v>637</v>
      </c>
    </row>
    <row r="100" spans="14:14" x14ac:dyDescent="0.15">
      <c r="N100" s="233" t="s">
        <v>638</v>
      </c>
    </row>
    <row r="101" spans="14:14" x14ac:dyDescent="0.15">
      <c r="N101" s="233" t="s">
        <v>639</v>
      </c>
    </row>
    <row r="102" spans="14:14" x14ac:dyDescent="0.15">
      <c r="N102" s="233" t="s">
        <v>640</v>
      </c>
    </row>
    <row r="103" spans="14:14" x14ac:dyDescent="0.15">
      <c r="N103" s="233" t="s">
        <v>641</v>
      </c>
    </row>
    <row r="104" spans="14:14" x14ac:dyDescent="0.15">
      <c r="N104" s="233" t="s">
        <v>548</v>
      </c>
    </row>
    <row r="105" spans="14:14" x14ac:dyDescent="0.15">
      <c r="N105" s="233" t="s">
        <v>642</v>
      </c>
    </row>
    <row r="106" spans="14:14" x14ac:dyDescent="0.15">
      <c r="N106" s="233" t="s">
        <v>643</v>
      </c>
    </row>
    <row r="107" spans="14:14" x14ac:dyDescent="0.15">
      <c r="N107" s="233" t="s">
        <v>644</v>
      </c>
    </row>
    <row r="108" spans="14:14" x14ac:dyDescent="0.15">
      <c r="N108" s="233" t="s">
        <v>645</v>
      </c>
    </row>
    <row r="109" spans="14:14" x14ac:dyDescent="0.15">
      <c r="N109" s="233" t="s">
        <v>646</v>
      </c>
    </row>
    <row r="110" spans="14:14" x14ac:dyDescent="0.15">
      <c r="N110" s="233" t="s">
        <v>647</v>
      </c>
    </row>
    <row r="111" spans="14:14" x14ac:dyDescent="0.15">
      <c r="N111" s="233" t="s">
        <v>648</v>
      </c>
    </row>
    <row r="112" spans="14:14" x14ac:dyDescent="0.15">
      <c r="N112" s="233" t="s">
        <v>649</v>
      </c>
    </row>
    <row r="113" spans="14:14" x14ac:dyDescent="0.15">
      <c r="N113" s="233" t="s">
        <v>650</v>
      </c>
    </row>
    <row r="114" spans="14:14" x14ac:dyDescent="0.15">
      <c r="N114" s="233" t="s">
        <v>651</v>
      </c>
    </row>
    <row r="115" spans="14:14" x14ac:dyDescent="0.15">
      <c r="N115" s="233" t="s">
        <v>652</v>
      </c>
    </row>
    <row r="116" spans="14:14" x14ac:dyDescent="0.15">
      <c r="N116" s="233" t="s">
        <v>653</v>
      </c>
    </row>
    <row r="117" spans="14:14" x14ac:dyDescent="0.15">
      <c r="N117" s="233" t="s">
        <v>654</v>
      </c>
    </row>
    <row r="118" spans="14:14" x14ac:dyDescent="0.15">
      <c r="N118" s="233" t="s">
        <v>655</v>
      </c>
    </row>
    <row r="119" spans="14:14" x14ac:dyDescent="0.15">
      <c r="N119" s="233" t="s">
        <v>656</v>
      </c>
    </row>
    <row r="120" spans="14:14" x14ac:dyDescent="0.15">
      <c r="N120" s="233" t="s">
        <v>657</v>
      </c>
    </row>
    <row r="121" spans="14:14" x14ac:dyDescent="0.15">
      <c r="N121" s="233" t="s">
        <v>658</v>
      </c>
    </row>
    <row r="122" spans="14:14" x14ac:dyDescent="0.15">
      <c r="N122" s="233" t="s">
        <v>659</v>
      </c>
    </row>
    <row r="123" spans="14:14" x14ac:dyDescent="0.15">
      <c r="N123" s="233" t="s">
        <v>660</v>
      </c>
    </row>
    <row r="124" spans="14:14" x14ac:dyDescent="0.15">
      <c r="N124" s="233" t="s">
        <v>661</v>
      </c>
    </row>
    <row r="125" spans="14:14" x14ac:dyDescent="0.15">
      <c r="N125" s="233" t="s">
        <v>662</v>
      </c>
    </row>
    <row r="126" spans="14:14" x14ac:dyDescent="0.15">
      <c r="N126" s="233" t="s">
        <v>663</v>
      </c>
    </row>
    <row r="127" spans="14:14" x14ac:dyDescent="0.15">
      <c r="N127" s="233" t="s">
        <v>664</v>
      </c>
    </row>
    <row r="128" spans="14:14" x14ac:dyDescent="0.15">
      <c r="N128" s="233" t="s">
        <v>665</v>
      </c>
    </row>
    <row r="129" spans="14:14" x14ac:dyDescent="0.15">
      <c r="N129" s="233" t="s">
        <v>666</v>
      </c>
    </row>
    <row r="130" spans="14:14" x14ac:dyDescent="0.15">
      <c r="N130" s="233" t="s">
        <v>667</v>
      </c>
    </row>
    <row r="131" spans="14:14" x14ac:dyDescent="0.15">
      <c r="N131" s="233" t="s">
        <v>668</v>
      </c>
    </row>
    <row r="132" spans="14:14" x14ac:dyDescent="0.15">
      <c r="N132" s="233" t="s">
        <v>669</v>
      </c>
    </row>
    <row r="133" spans="14:14" x14ac:dyDescent="0.15">
      <c r="N133" s="233" t="s">
        <v>670</v>
      </c>
    </row>
    <row r="134" spans="14:14" x14ac:dyDescent="0.15">
      <c r="N134" s="233" t="s">
        <v>564</v>
      </c>
    </row>
    <row r="135" spans="14:14" x14ac:dyDescent="0.15">
      <c r="N135" s="233" t="s">
        <v>671</v>
      </c>
    </row>
    <row r="136" spans="14:14" x14ac:dyDescent="0.15">
      <c r="N136" s="233" t="s">
        <v>672</v>
      </c>
    </row>
    <row r="137" spans="14:14" x14ac:dyDescent="0.15">
      <c r="N137" s="233" t="s">
        <v>673</v>
      </c>
    </row>
    <row r="138" spans="14:14" x14ac:dyDescent="0.15">
      <c r="N138" s="233" t="s">
        <v>674</v>
      </c>
    </row>
    <row r="139" spans="14:14" x14ac:dyDescent="0.15">
      <c r="N139" s="233" t="s">
        <v>675</v>
      </c>
    </row>
    <row r="140" spans="14:14" x14ac:dyDescent="0.15">
      <c r="N140" s="233" t="s">
        <v>569</v>
      </c>
    </row>
    <row r="141" spans="14:14" x14ac:dyDescent="0.15">
      <c r="N141" s="233" t="s">
        <v>676</v>
      </c>
    </row>
    <row r="142" spans="14:14" x14ac:dyDescent="0.15">
      <c r="N142" s="233" t="s">
        <v>677</v>
      </c>
    </row>
    <row r="143" spans="14:14" x14ac:dyDescent="0.15">
      <c r="N143" s="233" t="s">
        <v>678</v>
      </c>
    </row>
    <row r="144" spans="14:14" x14ac:dyDescent="0.15">
      <c r="N144" s="233" t="s">
        <v>679</v>
      </c>
    </row>
    <row r="145" spans="14:14" x14ac:dyDescent="0.15">
      <c r="N145" s="233" t="s">
        <v>680</v>
      </c>
    </row>
    <row r="146" spans="14:14" x14ac:dyDescent="0.15">
      <c r="N146" s="233" t="s">
        <v>681</v>
      </c>
    </row>
    <row r="147" spans="14:14" x14ac:dyDescent="0.15">
      <c r="N147" s="233" t="s">
        <v>682</v>
      </c>
    </row>
    <row r="148" spans="14:14" x14ac:dyDescent="0.15">
      <c r="N148" s="233" t="s">
        <v>683</v>
      </c>
    </row>
    <row r="149" spans="14:14" x14ac:dyDescent="0.15">
      <c r="N149" s="233" t="s">
        <v>684</v>
      </c>
    </row>
    <row r="150" spans="14:14" x14ac:dyDescent="0.15">
      <c r="N150" s="233" t="s">
        <v>685</v>
      </c>
    </row>
    <row r="151" spans="14:14" x14ac:dyDescent="0.15">
      <c r="N151" s="233" t="s">
        <v>686</v>
      </c>
    </row>
    <row r="152" spans="14:14" x14ac:dyDescent="0.15">
      <c r="N152" s="233" t="s">
        <v>687</v>
      </c>
    </row>
    <row r="153" spans="14:14" x14ac:dyDescent="0.15">
      <c r="N153" s="233" t="s">
        <v>688</v>
      </c>
    </row>
    <row r="154" spans="14:14" x14ac:dyDescent="0.15">
      <c r="N154" s="233" t="s">
        <v>689</v>
      </c>
    </row>
    <row r="155" spans="14:14" x14ac:dyDescent="0.15">
      <c r="N155" s="233" t="s">
        <v>690</v>
      </c>
    </row>
    <row r="156" spans="14:14" x14ac:dyDescent="0.15">
      <c r="N156" s="233" t="s">
        <v>691</v>
      </c>
    </row>
    <row r="157" spans="14:14" x14ac:dyDescent="0.15">
      <c r="N157" s="233" t="s">
        <v>692</v>
      </c>
    </row>
    <row r="158" spans="14:14" x14ac:dyDescent="0.15">
      <c r="N158" s="233" t="s">
        <v>693</v>
      </c>
    </row>
    <row r="159" spans="14:14" x14ac:dyDescent="0.15">
      <c r="N159" s="233" t="s">
        <v>694</v>
      </c>
    </row>
    <row r="160" spans="14:14" x14ac:dyDescent="0.15">
      <c r="N160" s="233" t="s">
        <v>695</v>
      </c>
    </row>
    <row r="161" spans="14:14" x14ac:dyDescent="0.15">
      <c r="N161" s="233" t="s">
        <v>696</v>
      </c>
    </row>
    <row r="162" spans="14:14" x14ac:dyDescent="0.15">
      <c r="N162" s="233" t="s">
        <v>697</v>
      </c>
    </row>
    <row r="163" spans="14:14" x14ac:dyDescent="0.15">
      <c r="N163" s="233" t="s">
        <v>698</v>
      </c>
    </row>
    <row r="164" spans="14:14" x14ac:dyDescent="0.15">
      <c r="N164" s="233" t="s">
        <v>699</v>
      </c>
    </row>
    <row r="165" spans="14:14" x14ac:dyDescent="0.15">
      <c r="N165" s="233" t="s">
        <v>700</v>
      </c>
    </row>
    <row r="166" spans="14:14" x14ac:dyDescent="0.15">
      <c r="N166" s="233" t="s">
        <v>573</v>
      </c>
    </row>
    <row r="167" spans="14:14" x14ac:dyDescent="0.15">
      <c r="N167" s="233" t="s">
        <v>701</v>
      </c>
    </row>
    <row r="168" spans="14:14" x14ac:dyDescent="0.15">
      <c r="N168" s="233" t="s">
        <v>702</v>
      </c>
    </row>
    <row r="169" spans="14:14" x14ac:dyDescent="0.15">
      <c r="N169" s="233" t="s">
        <v>575</v>
      </c>
    </row>
    <row r="170" spans="14:14" x14ac:dyDescent="0.15">
      <c r="N170" s="233" t="s">
        <v>703</v>
      </c>
    </row>
    <row r="171" spans="14:14" x14ac:dyDescent="0.15">
      <c r="N171" s="233" t="s">
        <v>704</v>
      </c>
    </row>
    <row r="172" spans="14:14" x14ac:dyDescent="0.15">
      <c r="N172" s="233" t="s">
        <v>705</v>
      </c>
    </row>
    <row r="173" spans="14:14" x14ac:dyDescent="0.15">
      <c r="N173" s="233" t="s">
        <v>706</v>
      </c>
    </row>
    <row r="174" spans="14:14" x14ac:dyDescent="0.15">
      <c r="N174" s="233" t="s">
        <v>707</v>
      </c>
    </row>
    <row r="175" spans="14:14" x14ac:dyDescent="0.15">
      <c r="N175" s="233" t="s">
        <v>708</v>
      </c>
    </row>
    <row r="176" spans="14:14" x14ac:dyDescent="0.15">
      <c r="N176" s="233" t="s">
        <v>709</v>
      </c>
    </row>
    <row r="177" spans="14:14" x14ac:dyDescent="0.15">
      <c r="N177" s="233" t="s">
        <v>710</v>
      </c>
    </row>
    <row r="178" spans="14:14" x14ac:dyDescent="0.15">
      <c r="N178" s="233" t="s">
        <v>577</v>
      </c>
    </row>
    <row r="179" spans="14:14" x14ac:dyDescent="0.15">
      <c r="N179" s="233" t="s">
        <v>711</v>
      </c>
    </row>
    <row r="180" spans="14:14" x14ac:dyDescent="0.15">
      <c r="N180" s="233" t="s">
        <v>440</v>
      </c>
    </row>
    <row r="181" spans="14:14" x14ac:dyDescent="0.15">
      <c r="N181" s="233" t="s">
        <v>712</v>
      </c>
    </row>
    <row r="182" spans="14:14" x14ac:dyDescent="0.15">
      <c r="N182" s="233" t="s">
        <v>713</v>
      </c>
    </row>
    <row r="183" spans="14:14" x14ac:dyDescent="0.15">
      <c r="N183" s="233" t="s">
        <v>714</v>
      </c>
    </row>
    <row r="184" spans="14:14" x14ac:dyDescent="0.15">
      <c r="N184" s="233" t="s">
        <v>715</v>
      </c>
    </row>
    <row r="185" spans="14:14" x14ac:dyDescent="0.15">
      <c r="N185" s="233" t="s">
        <v>716</v>
      </c>
    </row>
    <row r="186" spans="14:14" x14ac:dyDescent="0.15">
      <c r="N186" s="233" t="s">
        <v>717</v>
      </c>
    </row>
    <row r="187" spans="14:14" x14ac:dyDescent="0.15">
      <c r="N187" s="233" t="s">
        <v>718</v>
      </c>
    </row>
    <row r="188" spans="14:14" x14ac:dyDescent="0.15">
      <c r="N188" s="233" t="s">
        <v>719</v>
      </c>
    </row>
    <row r="189" spans="14:14" x14ac:dyDescent="0.15">
      <c r="N189" s="233" t="s">
        <v>720</v>
      </c>
    </row>
    <row r="190" spans="14:14" x14ac:dyDescent="0.15">
      <c r="N190" s="233" t="s">
        <v>721</v>
      </c>
    </row>
    <row r="191" spans="14:14" x14ac:dyDescent="0.15">
      <c r="N191" s="233" t="s">
        <v>722</v>
      </c>
    </row>
    <row r="192" spans="14:14" x14ac:dyDescent="0.15">
      <c r="N192" s="233" t="s">
        <v>723</v>
      </c>
    </row>
    <row r="193" spans="14:14" x14ac:dyDescent="0.15">
      <c r="N193" s="233" t="s">
        <v>724</v>
      </c>
    </row>
    <row r="194" spans="14:14" x14ac:dyDescent="0.15">
      <c r="N194" s="233" t="s">
        <v>725</v>
      </c>
    </row>
    <row r="195" spans="14:14" x14ac:dyDescent="0.15">
      <c r="N195" s="233" t="s">
        <v>484</v>
      </c>
    </row>
    <row r="196" spans="14:14" x14ac:dyDescent="0.15">
      <c r="N196" s="233" t="s">
        <v>726</v>
      </c>
    </row>
    <row r="197" spans="14:14" x14ac:dyDescent="0.15">
      <c r="N197" s="233" t="s">
        <v>727</v>
      </c>
    </row>
    <row r="198" spans="14:14" x14ac:dyDescent="0.15">
      <c r="N198" s="233" t="s">
        <v>728</v>
      </c>
    </row>
    <row r="199" spans="14:14" x14ac:dyDescent="0.15">
      <c r="N199" s="233" t="s">
        <v>585</v>
      </c>
    </row>
    <row r="200" spans="14:14" x14ac:dyDescent="0.15">
      <c r="N200" s="233" t="s">
        <v>729</v>
      </c>
    </row>
    <row r="201" spans="14:14" x14ac:dyDescent="0.15">
      <c r="N201" s="233" t="s">
        <v>730</v>
      </c>
    </row>
    <row r="202" spans="14:14" x14ac:dyDescent="0.15">
      <c r="N202" s="233" t="s">
        <v>731</v>
      </c>
    </row>
    <row r="203" spans="14:14" x14ac:dyDescent="0.15">
      <c r="N203" s="233" t="s">
        <v>732</v>
      </c>
    </row>
    <row r="204" spans="14:14" x14ac:dyDescent="0.15">
      <c r="N204" s="233" t="s">
        <v>733</v>
      </c>
    </row>
    <row r="205" spans="14:14" x14ac:dyDescent="0.15">
      <c r="N205" s="233" t="s">
        <v>734</v>
      </c>
    </row>
    <row r="206" spans="14:14" x14ac:dyDescent="0.15">
      <c r="N206" s="233" t="s">
        <v>735</v>
      </c>
    </row>
    <row r="207" spans="14:14" x14ac:dyDescent="0.15">
      <c r="N207" s="233" t="s">
        <v>736</v>
      </c>
    </row>
    <row r="208" spans="14:14" x14ac:dyDescent="0.15">
      <c r="N208" s="233" t="s">
        <v>737</v>
      </c>
    </row>
    <row r="209" spans="14:14" x14ac:dyDescent="0.15">
      <c r="N209" s="233" t="s">
        <v>738</v>
      </c>
    </row>
    <row r="210" spans="14:14" x14ac:dyDescent="0.15">
      <c r="N210" s="233" t="s">
        <v>739</v>
      </c>
    </row>
    <row r="211" spans="14:14" x14ac:dyDescent="0.15">
      <c r="N211" s="233" t="s">
        <v>740</v>
      </c>
    </row>
    <row r="212" spans="14:14" x14ac:dyDescent="0.15">
      <c r="N212" s="233" t="s">
        <v>741</v>
      </c>
    </row>
    <row r="213" spans="14:14" x14ac:dyDescent="0.15">
      <c r="N213" s="233" t="s">
        <v>446</v>
      </c>
    </row>
    <row r="214" spans="14:14" x14ac:dyDescent="0.15">
      <c r="N214" s="233" t="s">
        <v>742</v>
      </c>
    </row>
    <row r="215" spans="14:14" x14ac:dyDescent="0.15">
      <c r="N215" s="233" t="s">
        <v>743</v>
      </c>
    </row>
    <row r="216" spans="14:14" x14ac:dyDescent="0.15">
      <c r="N216" s="233" t="s">
        <v>744</v>
      </c>
    </row>
    <row r="217" spans="14:14" x14ac:dyDescent="0.15">
      <c r="N217" s="233" t="s">
        <v>745</v>
      </c>
    </row>
    <row r="218" spans="14:14" x14ac:dyDescent="0.15">
      <c r="N218" s="233" t="s">
        <v>441</v>
      </c>
    </row>
    <row r="219" spans="14:14" x14ac:dyDescent="0.15">
      <c r="N219" s="233" t="s">
        <v>746</v>
      </c>
    </row>
    <row r="220" spans="14:14" x14ac:dyDescent="0.15">
      <c r="N220" s="233" t="s">
        <v>747</v>
      </c>
    </row>
    <row r="221" spans="14:14" x14ac:dyDescent="0.15">
      <c r="N221" s="233" t="s">
        <v>748</v>
      </c>
    </row>
    <row r="222" spans="14:14" x14ac:dyDescent="0.15">
      <c r="N222" s="233" t="s">
        <v>749</v>
      </c>
    </row>
    <row r="223" spans="14:14" x14ac:dyDescent="0.15">
      <c r="N223" s="233" t="s">
        <v>750</v>
      </c>
    </row>
    <row r="224" spans="14:14" x14ac:dyDescent="0.15">
      <c r="N224" s="233" t="s">
        <v>751</v>
      </c>
    </row>
    <row r="225" spans="14:14" x14ac:dyDescent="0.15">
      <c r="N225" s="233" t="s">
        <v>752</v>
      </c>
    </row>
    <row r="226" spans="14:14" x14ac:dyDescent="0.15">
      <c r="N226" s="233" t="s">
        <v>753</v>
      </c>
    </row>
    <row r="227" spans="14:14" x14ac:dyDescent="0.15">
      <c r="N227" s="233" t="s">
        <v>754</v>
      </c>
    </row>
    <row r="228" spans="14:14" x14ac:dyDescent="0.15">
      <c r="N228" s="233" t="s">
        <v>755</v>
      </c>
    </row>
    <row r="229" spans="14:14" x14ac:dyDescent="0.15">
      <c r="N229" s="233" t="s">
        <v>756</v>
      </c>
    </row>
    <row r="230" spans="14:14" x14ac:dyDescent="0.15">
      <c r="N230" s="233" t="s">
        <v>757</v>
      </c>
    </row>
    <row r="231" spans="14:14" x14ac:dyDescent="0.15">
      <c r="N231" s="233" t="s">
        <v>758</v>
      </c>
    </row>
    <row r="232" spans="14:14" x14ac:dyDescent="0.15">
      <c r="N232" s="233" t="s">
        <v>759</v>
      </c>
    </row>
    <row r="233" spans="14:14" x14ac:dyDescent="0.15">
      <c r="N233" s="233" t="s">
        <v>760</v>
      </c>
    </row>
    <row r="234" spans="14:14" x14ac:dyDescent="0.15">
      <c r="N234" s="233" t="s">
        <v>761</v>
      </c>
    </row>
    <row r="235" spans="14:14" x14ac:dyDescent="0.15">
      <c r="N235" s="233" t="s">
        <v>762</v>
      </c>
    </row>
    <row r="236" spans="14:14" x14ac:dyDescent="0.15">
      <c r="N236" s="233" t="s">
        <v>763</v>
      </c>
    </row>
    <row r="237" spans="14:14" x14ac:dyDescent="0.15">
      <c r="N237" s="233" t="s">
        <v>764</v>
      </c>
    </row>
    <row r="238" spans="14:14" x14ac:dyDescent="0.15">
      <c r="N238" s="233" t="s">
        <v>765</v>
      </c>
    </row>
    <row r="239" spans="14:14" x14ac:dyDescent="0.15">
      <c r="N239" s="233" t="s">
        <v>766</v>
      </c>
    </row>
    <row r="240" spans="14:14" x14ac:dyDescent="0.15">
      <c r="N240" s="233" t="s">
        <v>767</v>
      </c>
    </row>
    <row r="241" spans="14:14" x14ac:dyDescent="0.15">
      <c r="N241" s="233" t="s">
        <v>768</v>
      </c>
    </row>
    <row r="242" spans="14:14" x14ac:dyDescent="0.15">
      <c r="N242" s="233" t="s">
        <v>592</v>
      </c>
    </row>
    <row r="243" spans="14:14" x14ac:dyDescent="0.15">
      <c r="N243" s="233" t="s">
        <v>769</v>
      </c>
    </row>
    <row r="244" spans="14:14" x14ac:dyDescent="0.15">
      <c r="N244" s="233" t="s">
        <v>770</v>
      </c>
    </row>
    <row r="245" spans="14:14" x14ac:dyDescent="0.15">
      <c r="N245" s="233" t="s">
        <v>771</v>
      </c>
    </row>
    <row r="246" spans="14:14" x14ac:dyDescent="0.15">
      <c r="N246" s="233" t="s">
        <v>772</v>
      </c>
    </row>
    <row r="247" spans="14:14" x14ac:dyDescent="0.15">
      <c r="N247" s="233" t="s">
        <v>773</v>
      </c>
    </row>
    <row r="248" spans="14:14" x14ac:dyDescent="0.15">
      <c r="N248" s="233" t="s">
        <v>774</v>
      </c>
    </row>
    <row r="249" spans="14:14" x14ac:dyDescent="0.15">
      <c r="N249" s="233" t="s">
        <v>775</v>
      </c>
    </row>
    <row r="250" spans="14:14" x14ac:dyDescent="0.15">
      <c r="N250" s="233" t="s">
        <v>776</v>
      </c>
    </row>
    <row r="251" spans="14:14" x14ac:dyDescent="0.15">
      <c r="N251" s="233" t="s">
        <v>777</v>
      </c>
    </row>
    <row r="252" spans="14:14" x14ac:dyDescent="0.15">
      <c r="N252" s="233" t="s">
        <v>778</v>
      </c>
    </row>
    <row r="253" spans="14:14" x14ac:dyDescent="0.15">
      <c r="N253" s="233" t="s">
        <v>779</v>
      </c>
    </row>
    <row r="254" spans="14:14" x14ac:dyDescent="0.15">
      <c r="N254" s="233" t="s">
        <v>780</v>
      </c>
    </row>
    <row r="255" spans="14:14" x14ac:dyDescent="0.15">
      <c r="N255" s="233" t="s">
        <v>781</v>
      </c>
    </row>
    <row r="256" spans="14:14" x14ac:dyDescent="0.15">
      <c r="N256" s="233" t="s">
        <v>782</v>
      </c>
    </row>
    <row r="257" spans="14:14" x14ac:dyDescent="0.15">
      <c r="N257" s="233" t="s">
        <v>783</v>
      </c>
    </row>
    <row r="258" spans="14:14" x14ac:dyDescent="0.15">
      <c r="N258" s="233" t="s">
        <v>784</v>
      </c>
    </row>
    <row r="259" spans="14:14" x14ac:dyDescent="0.15">
      <c r="N259" s="233" t="s">
        <v>785</v>
      </c>
    </row>
    <row r="260" spans="14:14" x14ac:dyDescent="0.15">
      <c r="N260" s="233" t="s">
        <v>786</v>
      </c>
    </row>
    <row r="261" spans="14:14" x14ac:dyDescent="0.15">
      <c r="N261" s="233" t="s">
        <v>787</v>
      </c>
    </row>
    <row r="262" spans="14:14" x14ac:dyDescent="0.15">
      <c r="N262" s="233" t="s">
        <v>788</v>
      </c>
    </row>
    <row r="263" spans="14:14" x14ac:dyDescent="0.15">
      <c r="N263" s="233" t="s">
        <v>789</v>
      </c>
    </row>
    <row r="264" spans="14:14" x14ac:dyDescent="0.15">
      <c r="N264" s="233" t="s">
        <v>790</v>
      </c>
    </row>
    <row r="265" spans="14:14" x14ac:dyDescent="0.15">
      <c r="N265" s="233" t="s">
        <v>791</v>
      </c>
    </row>
    <row r="266" spans="14:14" x14ac:dyDescent="0.15">
      <c r="N266" s="233" t="s">
        <v>792</v>
      </c>
    </row>
    <row r="267" spans="14:14" x14ac:dyDescent="0.15">
      <c r="N267" s="233" t="s">
        <v>793</v>
      </c>
    </row>
    <row r="268" spans="14:14" x14ac:dyDescent="0.15">
      <c r="N268" s="233" t="s">
        <v>794</v>
      </c>
    </row>
    <row r="269" spans="14:14" x14ac:dyDescent="0.15">
      <c r="N269" s="233" t="s">
        <v>795</v>
      </c>
    </row>
    <row r="270" spans="14:14" x14ac:dyDescent="0.15">
      <c r="N270" s="233" t="s">
        <v>796</v>
      </c>
    </row>
    <row r="271" spans="14:14" x14ac:dyDescent="0.15">
      <c r="N271" s="233" t="s">
        <v>797</v>
      </c>
    </row>
    <row r="272" spans="14:14" x14ac:dyDescent="0.15">
      <c r="N272" s="233" t="s">
        <v>798</v>
      </c>
    </row>
    <row r="273" spans="14:14" x14ac:dyDescent="0.15">
      <c r="N273" s="233" t="s">
        <v>799</v>
      </c>
    </row>
    <row r="274" spans="14:14" x14ac:dyDescent="0.15">
      <c r="N274" s="233" t="s">
        <v>800</v>
      </c>
    </row>
    <row r="275" spans="14:14" x14ac:dyDescent="0.15">
      <c r="N275" s="233" t="s">
        <v>801</v>
      </c>
    </row>
    <row r="276" spans="14:14" x14ac:dyDescent="0.15">
      <c r="N276" s="233" t="s">
        <v>802</v>
      </c>
    </row>
    <row r="277" spans="14:14" x14ac:dyDescent="0.15">
      <c r="N277" s="233" t="s">
        <v>803</v>
      </c>
    </row>
    <row r="278" spans="14:14" x14ac:dyDescent="0.15">
      <c r="N278" s="233" t="s">
        <v>804</v>
      </c>
    </row>
    <row r="279" spans="14:14" x14ac:dyDescent="0.15">
      <c r="N279" s="233" t="s">
        <v>594</v>
      </c>
    </row>
    <row r="280" spans="14:14" x14ac:dyDescent="0.15">
      <c r="N280" s="233" t="s">
        <v>805</v>
      </c>
    </row>
    <row r="281" spans="14:14" x14ac:dyDescent="0.15">
      <c r="N281" s="233" t="s">
        <v>806</v>
      </c>
    </row>
    <row r="282" spans="14:14" x14ac:dyDescent="0.15">
      <c r="N282" s="233" t="s">
        <v>807</v>
      </c>
    </row>
    <row r="283" spans="14:14" x14ac:dyDescent="0.15">
      <c r="N283" s="233" t="s">
        <v>808</v>
      </c>
    </row>
    <row r="284" spans="14:14" x14ac:dyDescent="0.15">
      <c r="N284" s="233" t="s">
        <v>809</v>
      </c>
    </row>
    <row r="285" spans="14:14" x14ac:dyDescent="0.15">
      <c r="N285" s="233" t="s">
        <v>810</v>
      </c>
    </row>
    <row r="286" spans="14:14" x14ac:dyDescent="0.15">
      <c r="N286" s="233" t="s">
        <v>811</v>
      </c>
    </row>
    <row r="287" spans="14:14" x14ac:dyDescent="0.15">
      <c r="N287" s="233" t="s">
        <v>812</v>
      </c>
    </row>
    <row r="288" spans="14:14" x14ac:dyDescent="0.15">
      <c r="N288" s="233" t="s">
        <v>813</v>
      </c>
    </row>
    <row r="289" spans="14:14" x14ac:dyDescent="0.15">
      <c r="N289" s="233" t="s">
        <v>814</v>
      </c>
    </row>
    <row r="290" spans="14:14" x14ac:dyDescent="0.15">
      <c r="N290" s="233" t="s">
        <v>815</v>
      </c>
    </row>
    <row r="291" spans="14:14" x14ac:dyDescent="0.15">
      <c r="N291" s="233" t="s">
        <v>816</v>
      </c>
    </row>
    <row r="292" spans="14:14" x14ac:dyDescent="0.15">
      <c r="N292" s="233" t="s">
        <v>817</v>
      </c>
    </row>
    <row r="293" spans="14:14" x14ac:dyDescent="0.15">
      <c r="N293" s="233" t="s">
        <v>818</v>
      </c>
    </row>
    <row r="294" spans="14:14" x14ac:dyDescent="0.15">
      <c r="N294" s="233" t="s">
        <v>819</v>
      </c>
    </row>
    <row r="295" spans="14:14" x14ac:dyDescent="0.15">
      <c r="N295" s="233" t="s">
        <v>820</v>
      </c>
    </row>
    <row r="296" spans="14:14" x14ac:dyDescent="0.15">
      <c r="N296" s="233" t="s">
        <v>821</v>
      </c>
    </row>
    <row r="297" spans="14:14" x14ac:dyDescent="0.15">
      <c r="N297" s="233" t="s">
        <v>822</v>
      </c>
    </row>
    <row r="298" spans="14:14" x14ac:dyDescent="0.15">
      <c r="N298" s="233" t="s">
        <v>823</v>
      </c>
    </row>
    <row r="299" spans="14:14" x14ac:dyDescent="0.15">
      <c r="N299" s="233" t="s">
        <v>824</v>
      </c>
    </row>
    <row r="300" spans="14:14" x14ac:dyDescent="0.15">
      <c r="N300" s="233" t="s">
        <v>825</v>
      </c>
    </row>
    <row r="301" spans="14:14" x14ac:dyDescent="0.15">
      <c r="N301" s="233" t="s">
        <v>826</v>
      </c>
    </row>
    <row r="302" spans="14:14" x14ac:dyDescent="0.15">
      <c r="N302" s="233" t="s">
        <v>827</v>
      </c>
    </row>
    <row r="303" spans="14:14" x14ac:dyDescent="0.15">
      <c r="N303" s="233" t="s">
        <v>828</v>
      </c>
    </row>
    <row r="304" spans="14:14" x14ac:dyDescent="0.15">
      <c r="N304" s="233" t="s">
        <v>829</v>
      </c>
    </row>
    <row r="305" spans="14:14" x14ac:dyDescent="0.15">
      <c r="N305" s="233" t="s">
        <v>830</v>
      </c>
    </row>
    <row r="306" spans="14:14" x14ac:dyDescent="0.15">
      <c r="N306" s="233" t="s">
        <v>598</v>
      </c>
    </row>
    <row r="307" spans="14:14" x14ac:dyDescent="0.15">
      <c r="N307" s="233" t="s">
        <v>831</v>
      </c>
    </row>
    <row r="308" spans="14:14" x14ac:dyDescent="0.15">
      <c r="N308" s="233" t="s">
        <v>832</v>
      </c>
    </row>
    <row r="309" spans="14:14" x14ac:dyDescent="0.15">
      <c r="N309" s="233" t="s">
        <v>833</v>
      </c>
    </row>
    <row r="310" spans="14:14" x14ac:dyDescent="0.15">
      <c r="N310" s="233" t="s">
        <v>834</v>
      </c>
    </row>
    <row r="311" spans="14:14" x14ac:dyDescent="0.15">
      <c r="N311" s="233" t="s">
        <v>835</v>
      </c>
    </row>
    <row r="312" spans="14:14" x14ac:dyDescent="0.15">
      <c r="N312" s="233" t="s">
        <v>836</v>
      </c>
    </row>
    <row r="313" spans="14:14" x14ac:dyDescent="0.15">
      <c r="N313" s="233" t="s">
        <v>837</v>
      </c>
    </row>
    <row r="314" spans="14:14" x14ac:dyDescent="0.15">
      <c r="N314" s="233" t="s">
        <v>838</v>
      </c>
    </row>
    <row r="315" spans="14:14" x14ac:dyDescent="0.15">
      <c r="N315" s="233" t="s">
        <v>839</v>
      </c>
    </row>
    <row r="316" spans="14:14" x14ac:dyDescent="0.15">
      <c r="N316" s="233" t="s">
        <v>840</v>
      </c>
    </row>
    <row r="317" spans="14:14" x14ac:dyDescent="0.15">
      <c r="N317" s="233" t="s">
        <v>841</v>
      </c>
    </row>
    <row r="318" spans="14:14" x14ac:dyDescent="0.15">
      <c r="N318" s="233" t="s">
        <v>842</v>
      </c>
    </row>
    <row r="319" spans="14:14" x14ac:dyDescent="0.15">
      <c r="N319" s="233" t="s">
        <v>843</v>
      </c>
    </row>
    <row r="320" spans="14:14" x14ac:dyDescent="0.15">
      <c r="N320" s="233" t="s">
        <v>844</v>
      </c>
    </row>
    <row r="321" spans="14:14" x14ac:dyDescent="0.15">
      <c r="N321" s="233" t="s">
        <v>845</v>
      </c>
    </row>
    <row r="322" spans="14:14" x14ac:dyDescent="0.15">
      <c r="N322" s="233" t="s">
        <v>846</v>
      </c>
    </row>
    <row r="323" spans="14:14" x14ac:dyDescent="0.15">
      <c r="N323" s="233" t="s">
        <v>847</v>
      </c>
    </row>
    <row r="324" spans="14:14" x14ac:dyDescent="0.15">
      <c r="N324" s="233" t="s">
        <v>848</v>
      </c>
    </row>
    <row r="325" spans="14:14" x14ac:dyDescent="0.15">
      <c r="N325" s="233" t="s">
        <v>849</v>
      </c>
    </row>
    <row r="326" spans="14:14" x14ac:dyDescent="0.15">
      <c r="N326" s="233" t="s">
        <v>850</v>
      </c>
    </row>
    <row r="327" spans="14:14" x14ac:dyDescent="0.15">
      <c r="N327" s="233" t="s">
        <v>851</v>
      </c>
    </row>
    <row r="328" spans="14:14" x14ac:dyDescent="0.15">
      <c r="N328" s="233" t="s">
        <v>852</v>
      </c>
    </row>
    <row r="329" spans="14:14" x14ac:dyDescent="0.15">
      <c r="N329" s="233" t="s">
        <v>853</v>
      </c>
    </row>
    <row r="330" spans="14:14" x14ac:dyDescent="0.15">
      <c r="N330" s="233" t="s">
        <v>854</v>
      </c>
    </row>
    <row r="331" spans="14:14" x14ac:dyDescent="0.15">
      <c r="N331" s="233" t="s">
        <v>855</v>
      </c>
    </row>
    <row r="332" spans="14:14" x14ac:dyDescent="0.15">
      <c r="N332" s="233" t="s">
        <v>856</v>
      </c>
    </row>
    <row r="333" spans="14:14" x14ac:dyDescent="0.15">
      <c r="N333" s="233" t="s">
        <v>857</v>
      </c>
    </row>
    <row r="334" spans="14:14" x14ac:dyDescent="0.15">
      <c r="N334" s="233" t="s">
        <v>425</v>
      </c>
    </row>
    <row r="335" spans="14:14" x14ac:dyDescent="0.15">
      <c r="N335" s="233" t="s">
        <v>858</v>
      </c>
    </row>
    <row r="336" spans="14:14" x14ac:dyDescent="0.15">
      <c r="N336" s="233" t="s">
        <v>859</v>
      </c>
    </row>
    <row r="337" spans="14:14" x14ac:dyDescent="0.15">
      <c r="N337" s="233" t="s">
        <v>603</v>
      </c>
    </row>
    <row r="338" spans="14:14" x14ac:dyDescent="0.15">
      <c r="N338" s="233" t="s">
        <v>605</v>
      </c>
    </row>
    <row r="339" spans="14:14" x14ac:dyDescent="0.15">
      <c r="N339" s="233" t="s">
        <v>860</v>
      </c>
    </row>
    <row r="340" spans="14:14" x14ac:dyDescent="0.15">
      <c r="N340" s="233" t="s">
        <v>861</v>
      </c>
    </row>
    <row r="341" spans="14:14" x14ac:dyDescent="0.15">
      <c r="N341" s="233" t="s">
        <v>862</v>
      </c>
    </row>
    <row r="342" spans="14:14" x14ac:dyDescent="0.15">
      <c r="N342" s="233" t="s">
        <v>863</v>
      </c>
    </row>
    <row r="343" spans="14:14" x14ac:dyDescent="0.15">
      <c r="N343" s="233" t="s">
        <v>864</v>
      </c>
    </row>
    <row r="344" spans="14:14" x14ac:dyDescent="0.15">
      <c r="N344" s="233" t="s">
        <v>865</v>
      </c>
    </row>
    <row r="345" spans="14:14" x14ac:dyDescent="0.15">
      <c r="N345" s="233" t="s">
        <v>866</v>
      </c>
    </row>
    <row r="346" spans="14:14" x14ac:dyDescent="0.15">
      <c r="N346" s="233" t="s">
        <v>867</v>
      </c>
    </row>
    <row r="347" spans="14:14" x14ac:dyDescent="0.15">
      <c r="N347" s="233" t="s">
        <v>868</v>
      </c>
    </row>
    <row r="348" spans="14:14" x14ac:dyDescent="0.15">
      <c r="N348" s="233" t="s">
        <v>611</v>
      </c>
    </row>
    <row r="349" spans="14:14" x14ac:dyDescent="0.15">
      <c r="N349" s="233" t="s">
        <v>869</v>
      </c>
    </row>
    <row r="350" spans="14:14" x14ac:dyDescent="0.15">
      <c r="N350" s="233" t="s">
        <v>870</v>
      </c>
    </row>
    <row r="351" spans="14:14" x14ac:dyDescent="0.15">
      <c r="N351" s="233" t="s">
        <v>871</v>
      </c>
    </row>
    <row r="352" spans="14:14" x14ac:dyDescent="0.15">
      <c r="N352" s="233" t="s">
        <v>872</v>
      </c>
    </row>
    <row r="353" spans="14:14" x14ac:dyDescent="0.15">
      <c r="N353" s="233" t="s">
        <v>873</v>
      </c>
    </row>
    <row r="354" spans="14:14" x14ac:dyDescent="0.15">
      <c r="N354" s="233" t="s">
        <v>874</v>
      </c>
    </row>
    <row r="355" spans="14:14" x14ac:dyDescent="0.15">
      <c r="N355" s="233" t="s">
        <v>875</v>
      </c>
    </row>
    <row r="356" spans="14:14" x14ac:dyDescent="0.15">
      <c r="N356" s="233" t="s">
        <v>615</v>
      </c>
    </row>
    <row r="357" spans="14:14" x14ac:dyDescent="0.15">
      <c r="N357" s="233" t="s">
        <v>876</v>
      </c>
    </row>
    <row r="358" spans="14:14" x14ac:dyDescent="0.15">
      <c r="N358" s="233" t="s">
        <v>475</v>
      </c>
    </row>
    <row r="359" spans="14:14" x14ac:dyDescent="0.15">
      <c r="N359" s="233" t="s">
        <v>877</v>
      </c>
    </row>
    <row r="360" spans="14:14" x14ac:dyDescent="0.15">
      <c r="N360" s="233" t="s">
        <v>878</v>
      </c>
    </row>
    <row r="361" spans="14:14" x14ac:dyDescent="0.15">
      <c r="N361" s="233" t="s">
        <v>879</v>
      </c>
    </row>
    <row r="362" spans="14:14" x14ac:dyDescent="0.15">
      <c r="N362" s="233" t="s">
        <v>880</v>
      </c>
    </row>
    <row r="363" spans="14:14" x14ac:dyDescent="0.15">
      <c r="N363" s="233" t="s">
        <v>881</v>
      </c>
    </row>
    <row r="364" spans="14:14" x14ac:dyDescent="0.15">
      <c r="N364" s="233" t="s">
        <v>882</v>
      </c>
    </row>
    <row r="365" spans="14:14" x14ac:dyDescent="0.15">
      <c r="N365" s="233" t="s">
        <v>883</v>
      </c>
    </row>
    <row r="366" spans="14:14" x14ac:dyDescent="0.15">
      <c r="N366" s="233" t="s">
        <v>884</v>
      </c>
    </row>
    <row r="367" spans="14:14" x14ac:dyDescent="0.15">
      <c r="N367" s="233" t="s">
        <v>885</v>
      </c>
    </row>
    <row r="368" spans="14:14" x14ac:dyDescent="0.15">
      <c r="N368" s="233" t="s">
        <v>886</v>
      </c>
    </row>
    <row r="369" spans="14:14" x14ac:dyDescent="0.15">
      <c r="N369" s="233" t="s">
        <v>887</v>
      </c>
    </row>
    <row r="370" spans="14:14" x14ac:dyDescent="0.15">
      <c r="N370" s="233" t="s">
        <v>888</v>
      </c>
    </row>
    <row r="371" spans="14:14" x14ac:dyDescent="0.15">
      <c r="N371" s="233" t="s">
        <v>889</v>
      </c>
    </row>
  </sheetData>
  <mergeCells count="24">
    <mergeCell ref="G3:I3"/>
    <mergeCell ref="B4:B5"/>
    <mergeCell ref="N4:N5"/>
    <mergeCell ref="J4:J5"/>
    <mergeCell ref="K4:K5"/>
    <mergeCell ref="L4:L5"/>
    <mergeCell ref="H4:H5"/>
    <mergeCell ref="I4:I5"/>
    <mergeCell ref="C1:T1"/>
    <mergeCell ref="C2:T2"/>
    <mergeCell ref="J3:N3"/>
    <mergeCell ref="O3:T3"/>
    <mergeCell ref="S4:T4"/>
    <mergeCell ref="O4:O5"/>
    <mergeCell ref="F4:F5"/>
    <mergeCell ref="G4:G5"/>
    <mergeCell ref="P4:P5"/>
    <mergeCell ref="Q4:Q5"/>
    <mergeCell ref="R4:R5"/>
    <mergeCell ref="M4:M5"/>
    <mergeCell ref="B3:F3"/>
    <mergeCell ref="C4:C5"/>
    <mergeCell ref="D4:D5"/>
    <mergeCell ref="E4:E5"/>
  </mergeCells>
  <dataValidations count="15">
    <dataValidation type="list" showInputMessage="1" showErrorMessage="1" sqref="WVR983016:WVR983026 WLV983016:WLV983026 H65535:H65545 JF65512:JF65522 TB65512:TB65522 ACX65512:ACX65522 AMT65512:AMT65522 AWP65512:AWP65522 BGL65512:BGL65522 BQH65512:BQH65522 CAD65512:CAD65522 CJZ65512:CJZ65522 CTV65512:CTV65522 DDR65512:DDR65522 DNN65512:DNN65522 DXJ65512:DXJ65522 EHF65512:EHF65522 ERB65512:ERB65522 FAX65512:FAX65522 FKT65512:FKT65522 FUP65512:FUP65522 GEL65512:GEL65522 GOH65512:GOH65522 GYD65512:GYD65522 HHZ65512:HHZ65522 HRV65512:HRV65522 IBR65512:IBR65522 ILN65512:ILN65522 IVJ65512:IVJ65522 JFF65512:JFF65522 JPB65512:JPB65522 JYX65512:JYX65522 KIT65512:KIT65522 KSP65512:KSP65522 LCL65512:LCL65522 LMH65512:LMH65522 LWD65512:LWD65522 MFZ65512:MFZ65522 MPV65512:MPV65522 MZR65512:MZR65522 NJN65512:NJN65522 NTJ65512:NTJ65522 ODF65512:ODF65522 ONB65512:ONB65522 OWX65512:OWX65522 PGT65512:PGT65522 PQP65512:PQP65522 QAL65512:QAL65522 QKH65512:QKH65522 QUD65512:QUD65522 RDZ65512:RDZ65522 RNV65512:RNV65522 RXR65512:RXR65522 SHN65512:SHN65522 SRJ65512:SRJ65522 TBF65512:TBF65522 TLB65512:TLB65522 TUX65512:TUX65522 UET65512:UET65522 UOP65512:UOP65522 UYL65512:UYL65522 VIH65512:VIH65522 VSD65512:VSD65522 WBZ65512:WBZ65522 WLV65512:WLV65522 WVR65512:WVR65522 H131071:H131081 JF131048:JF131058 TB131048:TB131058 ACX131048:ACX131058 AMT131048:AMT131058 AWP131048:AWP131058 BGL131048:BGL131058 BQH131048:BQH131058 CAD131048:CAD131058 CJZ131048:CJZ131058 CTV131048:CTV131058 DDR131048:DDR131058 DNN131048:DNN131058 DXJ131048:DXJ131058 EHF131048:EHF131058 ERB131048:ERB131058 FAX131048:FAX131058 FKT131048:FKT131058 FUP131048:FUP131058 GEL131048:GEL131058 GOH131048:GOH131058 GYD131048:GYD131058 HHZ131048:HHZ131058 HRV131048:HRV131058 IBR131048:IBR131058 ILN131048:ILN131058 IVJ131048:IVJ131058 JFF131048:JFF131058 JPB131048:JPB131058 JYX131048:JYX131058 KIT131048:KIT131058 KSP131048:KSP131058 LCL131048:LCL131058 LMH131048:LMH131058 LWD131048:LWD131058 MFZ131048:MFZ131058 MPV131048:MPV131058 MZR131048:MZR131058 NJN131048:NJN131058 NTJ131048:NTJ131058 ODF131048:ODF131058 ONB131048:ONB131058 OWX131048:OWX131058 PGT131048:PGT131058 PQP131048:PQP131058 QAL131048:QAL131058 QKH131048:QKH131058 QUD131048:QUD131058 RDZ131048:RDZ131058 RNV131048:RNV131058 RXR131048:RXR131058 SHN131048:SHN131058 SRJ131048:SRJ131058 TBF131048:TBF131058 TLB131048:TLB131058 TUX131048:TUX131058 UET131048:UET131058 UOP131048:UOP131058 UYL131048:UYL131058 VIH131048:VIH131058 VSD131048:VSD131058 WBZ131048:WBZ131058 WLV131048:WLV131058 WVR131048:WVR131058 H196607:H196617 JF196584:JF196594 TB196584:TB196594 ACX196584:ACX196594 AMT196584:AMT196594 AWP196584:AWP196594 BGL196584:BGL196594 BQH196584:BQH196594 CAD196584:CAD196594 CJZ196584:CJZ196594 CTV196584:CTV196594 DDR196584:DDR196594 DNN196584:DNN196594 DXJ196584:DXJ196594 EHF196584:EHF196594 ERB196584:ERB196594 FAX196584:FAX196594 FKT196584:FKT196594 FUP196584:FUP196594 GEL196584:GEL196594 GOH196584:GOH196594 GYD196584:GYD196594 HHZ196584:HHZ196594 HRV196584:HRV196594 IBR196584:IBR196594 ILN196584:ILN196594 IVJ196584:IVJ196594 JFF196584:JFF196594 JPB196584:JPB196594 JYX196584:JYX196594 KIT196584:KIT196594 KSP196584:KSP196594 LCL196584:LCL196594 LMH196584:LMH196594 LWD196584:LWD196594 MFZ196584:MFZ196594 MPV196584:MPV196594 MZR196584:MZR196594 NJN196584:NJN196594 NTJ196584:NTJ196594 ODF196584:ODF196594 ONB196584:ONB196594 OWX196584:OWX196594 PGT196584:PGT196594 PQP196584:PQP196594 QAL196584:QAL196594 QKH196584:QKH196594 QUD196584:QUD196594 RDZ196584:RDZ196594 RNV196584:RNV196594 RXR196584:RXR196594 SHN196584:SHN196594 SRJ196584:SRJ196594 TBF196584:TBF196594 TLB196584:TLB196594 TUX196584:TUX196594 UET196584:UET196594 UOP196584:UOP196594 UYL196584:UYL196594 VIH196584:VIH196594 VSD196584:VSD196594 WBZ196584:WBZ196594 WLV196584:WLV196594 WVR196584:WVR196594 H262143:H262153 JF262120:JF262130 TB262120:TB262130 ACX262120:ACX262130 AMT262120:AMT262130 AWP262120:AWP262130 BGL262120:BGL262130 BQH262120:BQH262130 CAD262120:CAD262130 CJZ262120:CJZ262130 CTV262120:CTV262130 DDR262120:DDR262130 DNN262120:DNN262130 DXJ262120:DXJ262130 EHF262120:EHF262130 ERB262120:ERB262130 FAX262120:FAX262130 FKT262120:FKT262130 FUP262120:FUP262130 GEL262120:GEL262130 GOH262120:GOH262130 GYD262120:GYD262130 HHZ262120:HHZ262130 HRV262120:HRV262130 IBR262120:IBR262130 ILN262120:ILN262130 IVJ262120:IVJ262130 JFF262120:JFF262130 JPB262120:JPB262130 JYX262120:JYX262130 KIT262120:KIT262130 KSP262120:KSP262130 LCL262120:LCL262130 LMH262120:LMH262130 LWD262120:LWD262130 MFZ262120:MFZ262130 MPV262120:MPV262130 MZR262120:MZR262130 NJN262120:NJN262130 NTJ262120:NTJ262130 ODF262120:ODF262130 ONB262120:ONB262130 OWX262120:OWX262130 PGT262120:PGT262130 PQP262120:PQP262130 QAL262120:QAL262130 QKH262120:QKH262130 QUD262120:QUD262130 RDZ262120:RDZ262130 RNV262120:RNV262130 RXR262120:RXR262130 SHN262120:SHN262130 SRJ262120:SRJ262130 TBF262120:TBF262130 TLB262120:TLB262130 TUX262120:TUX262130 UET262120:UET262130 UOP262120:UOP262130 UYL262120:UYL262130 VIH262120:VIH262130 VSD262120:VSD262130 WBZ262120:WBZ262130 WLV262120:WLV262130 WVR262120:WVR262130 H327679:H327689 JF327656:JF327666 TB327656:TB327666 ACX327656:ACX327666 AMT327656:AMT327666 AWP327656:AWP327666 BGL327656:BGL327666 BQH327656:BQH327666 CAD327656:CAD327666 CJZ327656:CJZ327666 CTV327656:CTV327666 DDR327656:DDR327666 DNN327656:DNN327666 DXJ327656:DXJ327666 EHF327656:EHF327666 ERB327656:ERB327666 FAX327656:FAX327666 FKT327656:FKT327666 FUP327656:FUP327666 GEL327656:GEL327666 GOH327656:GOH327666 GYD327656:GYD327666 HHZ327656:HHZ327666 HRV327656:HRV327666 IBR327656:IBR327666 ILN327656:ILN327666 IVJ327656:IVJ327666 JFF327656:JFF327666 JPB327656:JPB327666 JYX327656:JYX327666 KIT327656:KIT327666 KSP327656:KSP327666 LCL327656:LCL327666 LMH327656:LMH327666 LWD327656:LWD327666 MFZ327656:MFZ327666 MPV327656:MPV327666 MZR327656:MZR327666 NJN327656:NJN327666 NTJ327656:NTJ327666 ODF327656:ODF327666 ONB327656:ONB327666 OWX327656:OWX327666 PGT327656:PGT327666 PQP327656:PQP327666 QAL327656:QAL327666 QKH327656:QKH327666 QUD327656:QUD327666 RDZ327656:RDZ327666 RNV327656:RNV327666 RXR327656:RXR327666 SHN327656:SHN327666 SRJ327656:SRJ327666 TBF327656:TBF327666 TLB327656:TLB327666 TUX327656:TUX327666 UET327656:UET327666 UOP327656:UOP327666 UYL327656:UYL327666 VIH327656:VIH327666 VSD327656:VSD327666 WBZ327656:WBZ327666 WLV327656:WLV327666 WVR327656:WVR327666 H393215:H393225 JF393192:JF393202 TB393192:TB393202 ACX393192:ACX393202 AMT393192:AMT393202 AWP393192:AWP393202 BGL393192:BGL393202 BQH393192:BQH393202 CAD393192:CAD393202 CJZ393192:CJZ393202 CTV393192:CTV393202 DDR393192:DDR393202 DNN393192:DNN393202 DXJ393192:DXJ393202 EHF393192:EHF393202 ERB393192:ERB393202 FAX393192:FAX393202 FKT393192:FKT393202 FUP393192:FUP393202 GEL393192:GEL393202 GOH393192:GOH393202 GYD393192:GYD393202 HHZ393192:HHZ393202 HRV393192:HRV393202 IBR393192:IBR393202 ILN393192:ILN393202 IVJ393192:IVJ393202 JFF393192:JFF393202 JPB393192:JPB393202 JYX393192:JYX393202 KIT393192:KIT393202 KSP393192:KSP393202 LCL393192:LCL393202 LMH393192:LMH393202 LWD393192:LWD393202 MFZ393192:MFZ393202 MPV393192:MPV393202 MZR393192:MZR393202 NJN393192:NJN393202 NTJ393192:NTJ393202 ODF393192:ODF393202 ONB393192:ONB393202 OWX393192:OWX393202 PGT393192:PGT393202 PQP393192:PQP393202 QAL393192:QAL393202 QKH393192:QKH393202 QUD393192:QUD393202 RDZ393192:RDZ393202 RNV393192:RNV393202 RXR393192:RXR393202 SHN393192:SHN393202 SRJ393192:SRJ393202 TBF393192:TBF393202 TLB393192:TLB393202 TUX393192:TUX393202 UET393192:UET393202 UOP393192:UOP393202 UYL393192:UYL393202 VIH393192:VIH393202 VSD393192:VSD393202 WBZ393192:WBZ393202 WLV393192:WLV393202 WVR393192:WVR393202 H458751:H458761 JF458728:JF458738 TB458728:TB458738 ACX458728:ACX458738 AMT458728:AMT458738 AWP458728:AWP458738 BGL458728:BGL458738 BQH458728:BQH458738 CAD458728:CAD458738 CJZ458728:CJZ458738 CTV458728:CTV458738 DDR458728:DDR458738 DNN458728:DNN458738 DXJ458728:DXJ458738 EHF458728:EHF458738 ERB458728:ERB458738 FAX458728:FAX458738 FKT458728:FKT458738 FUP458728:FUP458738 GEL458728:GEL458738 GOH458728:GOH458738 GYD458728:GYD458738 HHZ458728:HHZ458738 HRV458728:HRV458738 IBR458728:IBR458738 ILN458728:ILN458738 IVJ458728:IVJ458738 JFF458728:JFF458738 JPB458728:JPB458738 JYX458728:JYX458738 KIT458728:KIT458738 KSP458728:KSP458738 LCL458728:LCL458738 LMH458728:LMH458738 LWD458728:LWD458738 MFZ458728:MFZ458738 MPV458728:MPV458738 MZR458728:MZR458738 NJN458728:NJN458738 NTJ458728:NTJ458738 ODF458728:ODF458738 ONB458728:ONB458738 OWX458728:OWX458738 PGT458728:PGT458738 PQP458728:PQP458738 QAL458728:QAL458738 QKH458728:QKH458738 QUD458728:QUD458738 RDZ458728:RDZ458738 RNV458728:RNV458738 RXR458728:RXR458738 SHN458728:SHN458738 SRJ458728:SRJ458738 TBF458728:TBF458738 TLB458728:TLB458738 TUX458728:TUX458738 UET458728:UET458738 UOP458728:UOP458738 UYL458728:UYL458738 VIH458728:VIH458738 VSD458728:VSD458738 WBZ458728:WBZ458738 WLV458728:WLV458738 WVR458728:WVR458738 H524287:H524297 JF524264:JF524274 TB524264:TB524274 ACX524264:ACX524274 AMT524264:AMT524274 AWP524264:AWP524274 BGL524264:BGL524274 BQH524264:BQH524274 CAD524264:CAD524274 CJZ524264:CJZ524274 CTV524264:CTV524274 DDR524264:DDR524274 DNN524264:DNN524274 DXJ524264:DXJ524274 EHF524264:EHF524274 ERB524264:ERB524274 FAX524264:FAX524274 FKT524264:FKT524274 FUP524264:FUP524274 GEL524264:GEL524274 GOH524264:GOH524274 GYD524264:GYD524274 HHZ524264:HHZ524274 HRV524264:HRV524274 IBR524264:IBR524274 ILN524264:ILN524274 IVJ524264:IVJ524274 JFF524264:JFF524274 JPB524264:JPB524274 JYX524264:JYX524274 KIT524264:KIT524274 KSP524264:KSP524274 LCL524264:LCL524274 LMH524264:LMH524274 LWD524264:LWD524274 MFZ524264:MFZ524274 MPV524264:MPV524274 MZR524264:MZR524274 NJN524264:NJN524274 NTJ524264:NTJ524274 ODF524264:ODF524274 ONB524264:ONB524274 OWX524264:OWX524274 PGT524264:PGT524274 PQP524264:PQP524274 QAL524264:QAL524274 QKH524264:QKH524274 QUD524264:QUD524274 RDZ524264:RDZ524274 RNV524264:RNV524274 RXR524264:RXR524274 SHN524264:SHN524274 SRJ524264:SRJ524274 TBF524264:TBF524274 TLB524264:TLB524274 TUX524264:TUX524274 UET524264:UET524274 UOP524264:UOP524274 UYL524264:UYL524274 VIH524264:VIH524274 VSD524264:VSD524274 WBZ524264:WBZ524274 WLV524264:WLV524274 WVR524264:WVR524274 H589823:H589833 JF589800:JF589810 TB589800:TB589810 ACX589800:ACX589810 AMT589800:AMT589810 AWP589800:AWP589810 BGL589800:BGL589810 BQH589800:BQH589810 CAD589800:CAD589810 CJZ589800:CJZ589810 CTV589800:CTV589810 DDR589800:DDR589810 DNN589800:DNN589810 DXJ589800:DXJ589810 EHF589800:EHF589810 ERB589800:ERB589810 FAX589800:FAX589810 FKT589800:FKT589810 FUP589800:FUP589810 GEL589800:GEL589810 GOH589800:GOH589810 GYD589800:GYD589810 HHZ589800:HHZ589810 HRV589800:HRV589810 IBR589800:IBR589810 ILN589800:ILN589810 IVJ589800:IVJ589810 JFF589800:JFF589810 JPB589800:JPB589810 JYX589800:JYX589810 KIT589800:KIT589810 KSP589800:KSP589810 LCL589800:LCL589810 LMH589800:LMH589810 LWD589800:LWD589810 MFZ589800:MFZ589810 MPV589800:MPV589810 MZR589800:MZR589810 NJN589800:NJN589810 NTJ589800:NTJ589810 ODF589800:ODF589810 ONB589800:ONB589810 OWX589800:OWX589810 PGT589800:PGT589810 PQP589800:PQP589810 QAL589800:QAL589810 QKH589800:QKH589810 QUD589800:QUD589810 RDZ589800:RDZ589810 RNV589800:RNV589810 RXR589800:RXR589810 SHN589800:SHN589810 SRJ589800:SRJ589810 TBF589800:TBF589810 TLB589800:TLB589810 TUX589800:TUX589810 UET589800:UET589810 UOP589800:UOP589810 UYL589800:UYL589810 VIH589800:VIH589810 VSD589800:VSD589810 WBZ589800:WBZ589810 WLV589800:WLV589810 WVR589800:WVR589810 H655359:H655369 JF655336:JF655346 TB655336:TB655346 ACX655336:ACX655346 AMT655336:AMT655346 AWP655336:AWP655346 BGL655336:BGL655346 BQH655336:BQH655346 CAD655336:CAD655346 CJZ655336:CJZ655346 CTV655336:CTV655346 DDR655336:DDR655346 DNN655336:DNN655346 DXJ655336:DXJ655346 EHF655336:EHF655346 ERB655336:ERB655346 FAX655336:FAX655346 FKT655336:FKT655346 FUP655336:FUP655346 GEL655336:GEL655346 GOH655336:GOH655346 GYD655336:GYD655346 HHZ655336:HHZ655346 HRV655336:HRV655346 IBR655336:IBR655346 ILN655336:ILN655346 IVJ655336:IVJ655346 JFF655336:JFF655346 JPB655336:JPB655346 JYX655336:JYX655346 KIT655336:KIT655346 KSP655336:KSP655346 LCL655336:LCL655346 LMH655336:LMH655346 LWD655336:LWD655346 MFZ655336:MFZ655346 MPV655336:MPV655346 MZR655336:MZR655346 NJN655336:NJN655346 NTJ655336:NTJ655346 ODF655336:ODF655346 ONB655336:ONB655346 OWX655336:OWX655346 PGT655336:PGT655346 PQP655336:PQP655346 QAL655336:QAL655346 QKH655336:QKH655346 QUD655336:QUD655346 RDZ655336:RDZ655346 RNV655336:RNV655346 RXR655336:RXR655346 SHN655336:SHN655346 SRJ655336:SRJ655346 TBF655336:TBF655346 TLB655336:TLB655346 TUX655336:TUX655346 UET655336:UET655346 UOP655336:UOP655346 UYL655336:UYL655346 VIH655336:VIH655346 VSD655336:VSD655346 WBZ655336:WBZ655346 WLV655336:WLV655346 WVR655336:WVR655346 H720895:H720905 JF720872:JF720882 TB720872:TB720882 ACX720872:ACX720882 AMT720872:AMT720882 AWP720872:AWP720882 BGL720872:BGL720882 BQH720872:BQH720882 CAD720872:CAD720882 CJZ720872:CJZ720882 CTV720872:CTV720882 DDR720872:DDR720882 DNN720872:DNN720882 DXJ720872:DXJ720882 EHF720872:EHF720882 ERB720872:ERB720882 FAX720872:FAX720882 FKT720872:FKT720882 FUP720872:FUP720882 GEL720872:GEL720882 GOH720872:GOH720882 GYD720872:GYD720882 HHZ720872:HHZ720882 HRV720872:HRV720882 IBR720872:IBR720882 ILN720872:ILN720882 IVJ720872:IVJ720882 JFF720872:JFF720882 JPB720872:JPB720882 JYX720872:JYX720882 KIT720872:KIT720882 KSP720872:KSP720882 LCL720872:LCL720882 LMH720872:LMH720882 LWD720872:LWD720882 MFZ720872:MFZ720882 MPV720872:MPV720882 MZR720872:MZR720882 NJN720872:NJN720882 NTJ720872:NTJ720882 ODF720872:ODF720882 ONB720872:ONB720882 OWX720872:OWX720882 PGT720872:PGT720882 PQP720872:PQP720882 QAL720872:QAL720882 QKH720872:QKH720882 QUD720872:QUD720882 RDZ720872:RDZ720882 RNV720872:RNV720882 RXR720872:RXR720882 SHN720872:SHN720882 SRJ720872:SRJ720882 TBF720872:TBF720882 TLB720872:TLB720882 TUX720872:TUX720882 UET720872:UET720882 UOP720872:UOP720882 UYL720872:UYL720882 VIH720872:VIH720882 VSD720872:VSD720882 WBZ720872:WBZ720882 WLV720872:WLV720882 WVR720872:WVR720882 H786431:H786441 JF786408:JF786418 TB786408:TB786418 ACX786408:ACX786418 AMT786408:AMT786418 AWP786408:AWP786418 BGL786408:BGL786418 BQH786408:BQH786418 CAD786408:CAD786418 CJZ786408:CJZ786418 CTV786408:CTV786418 DDR786408:DDR786418 DNN786408:DNN786418 DXJ786408:DXJ786418 EHF786408:EHF786418 ERB786408:ERB786418 FAX786408:FAX786418 FKT786408:FKT786418 FUP786408:FUP786418 GEL786408:GEL786418 GOH786408:GOH786418 GYD786408:GYD786418 HHZ786408:HHZ786418 HRV786408:HRV786418 IBR786408:IBR786418 ILN786408:ILN786418 IVJ786408:IVJ786418 JFF786408:JFF786418 JPB786408:JPB786418 JYX786408:JYX786418 KIT786408:KIT786418 KSP786408:KSP786418 LCL786408:LCL786418 LMH786408:LMH786418 LWD786408:LWD786418 MFZ786408:MFZ786418 MPV786408:MPV786418 MZR786408:MZR786418 NJN786408:NJN786418 NTJ786408:NTJ786418 ODF786408:ODF786418 ONB786408:ONB786418 OWX786408:OWX786418 PGT786408:PGT786418 PQP786408:PQP786418 QAL786408:QAL786418 QKH786408:QKH786418 QUD786408:QUD786418 RDZ786408:RDZ786418 RNV786408:RNV786418 RXR786408:RXR786418 SHN786408:SHN786418 SRJ786408:SRJ786418 TBF786408:TBF786418 TLB786408:TLB786418 TUX786408:TUX786418 UET786408:UET786418 UOP786408:UOP786418 UYL786408:UYL786418 VIH786408:VIH786418 VSD786408:VSD786418 WBZ786408:WBZ786418 WLV786408:WLV786418 WVR786408:WVR786418 H851967:H851977 JF851944:JF851954 TB851944:TB851954 ACX851944:ACX851954 AMT851944:AMT851954 AWP851944:AWP851954 BGL851944:BGL851954 BQH851944:BQH851954 CAD851944:CAD851954 CJZ851944:CJZ851954 CTV851944:CTV851954 DDR851944:DDR851954 DNN851944:DNN851954 DXJ851944:DXJ851954 EHF851944:EHF851954 ERB851944:ERB851954 FAX851944:FAX851954 FKT851944:FKT851954 FUP851944:FUP851954 GEL851944:GEL851954 GOH851944:GOH851954 GYD851944:GYD851954 HHZ851944:HHZ851954 HRV851944:HRV851954 IBR851944:IBR851954 ILN851944:ILN851954 IVJ851944:IVJ851954 JFF851944:JFF851954 JPB851944:JPB851954 JYX851944:JYX851954 KIT851944:KIT851954 KSP851944:KSP851954 LCL851944:LCL851954 LMH851944:LMH851954 LWD851944:LWD851954 MFZ851944:MFZ851954 MPV851944:MPV851954 MZR851944:MZR851954 NJN851944:NJN851954 NTJ851944:NTJ851954 ODF851944:ODF851954 ONB851944:ONB851954 OWX851944:OWX851954 PGT851944:PGT851954 PQP851944:PQP851954 QAL851944:QAL851954 QKH851944:QKH851954 QUD851944:QUD851954 RDZ851944:RDZ851954 RNV851944:RNV851954 RXR851944:RXR851954 SHN851944:SHN851954 SRJ851944:SRJ851954 TBF851944:TBF851954 TLB851944:TLB851954 TUX851944:TUX851954 UET851944:UET851954 UOP851944:UOP851954 UYL851944:UYL851954 VIH851944:VIH851954 VSD851944:VSD851954 WBZ851944:WBZ851954 WLV851944:WLV851954 WVR851944:WVR851954 H917503:H917513 JF917480:JF917490 TB917480:TB917490 ACX917480:ACX917490 AMT917480:AMT917490 AWP917480:AWP917490 BGL917480:BGL917490 BQH917480:BQH917490 CAD917480:CAD917490 CJZ917480:CJZ917490 CTV917480:CTV917490 DDR917480:DDR917490 DNN917480:DNN917490 DXJ917480:DXJ917490 EHF917480:EHF917490 ERB917480:ERB917490 FAX917480:FAX917490 FKT917480:FKT917490 FUP917480:FUP917490 GEL917480:GEL917490 GOH917480:GOH917490 GYD917480:GYD917490 HHZ917480:HHZ917490 HRV917480:HRV917490 IBR917480:IBR917490 ILN917480:ILN917490 IVJ917480:IVJ917490 JFF917480:JFF917490 JPB917480:JPB917490 JYX917480:JYX917490 KIT917480:KIT917490 KSP917480:KSP917490 LCL917480:LCL917490 LMH917480:LMH917490 LWD917480:LWD917490 MFZ917480:MFZ917490 MPV917480:MPV917490 MZR917480:MZR917490 NJN917480:NJN917490 NTJ917480:NTJ917490 ODF917480:ODF917490 ONB917480:ONB917490 OWX917480:OWX917490 PGT917480:PGT917490 PQP917480:PQP917490 QAL917480:QAL917490 QKH917480:QKH917490 QUD917480:QUD917490 RDZ917480:RDZ917490 RNV917480:RNV917490 RXR917480:RXR917490 SHN917480:SHN917490 SRJ917480:SRJ917490 TBF917480:TBF917490 TLB917480:TLB917490 TUX917480:TUX917490 UET917480:UET917490 UOP917480:UOP917490 UYL917480:UYL917490 VIH917480:VIH917490 VSD917480:VSD917490 WBZ917480:WBZ917490 WLV917480:WLV917490 WVR917480:WVR917490 H983039:H983049 JF983016:JF983026 TB983016:TB983026 ACX983016:ACX983026 AMT983016:AMT983026 AWP983016:AWP983026 BGL983016:BGL983026 BQH983016:BQH983026 CAD983016:CAD983026 CJZ983016:CJZ983026 CTV983016:CTV983026 DDR983016:DDR983026 DNN983016:DNN983026 DXJ983016:DXJ983026 EHF983016:EHF983026 ERB983016:ERB983026 FAX983016:FAX983026 FKT983016:FKT983026 FUP983016:FUP983026 GEL983016:GEL983026 GOH983016:GOH983026 GYD983016:GYD983026 HHZ983016:HHZ983026 HRV983016:HRV983026 IBR983016:IBR983026 ILN983016:ILN983026 IVJ983016:IVJ983026 JFF983016:JFF983026 JPB983016:JPB983026 JYX983016:JYX983026 KIT983016:KIT983026 KSP983016:KSP983026 LCL983016:LCL983026 LMH983016:LMH983026 LWD983016:LWD983026 MFZ983016:MFZ983026 MPV983016:MPV983026 MZR983016:MZR983026 NJN983016:NJN983026 NTJ983016:NTJ983026 ODF983016:ODF983026 ONB983016:ONB983026 OWX983016:OWX983026 PGT983016:PGT983026 PQP983016:PQP983026 QAL983016:QAL983026 QKH983016:QKH983026 QUD983016:QUD983026 RDZ983016:RDZ983026 RNV983016:RNV983026 RXR983016:RXR983026 SHN983016:SHN983026 SRJ983016:SRJ983026 TBF983016:TBF983026 TLB983016:TLB983026 TUX983016:TUX983026 UET983016:UET983026 UOP983016:UOP983026 UYL983016:UYL983026 VIH983016:VIH983026 VSD983016:VSD983026 WBZ983016:WBZ983026 WVF7:WVF9 WLJ7:WLJ9 WBN7:WBN9 VRR7:VRR9 VHV7:VHV9 UXZ7:UXZ9 UOD7:UOD9 UEH7:UEH9 TUL7:TUL9 TKP7:TKP9 TAT7:TAT9 SQX7:SQX9 SHB7:SHB9 RXF7:RXF9 RNJ7:RNJ9 RDN7:RDN9 QTR7:QTR9 QJV7:QJV9 PZZ7:PZZ9 PQD7:PQD9 PGH7:PGH9 OWL7:OWL9 OMP7:OMP9 OCT7:OCT9 NSX7:NSX9 NJB7:NJB9 MZF7:MZF9 MPJ7:MPJ9 MFN7:MFN9 LVR7:LVR9 LLV7:LLV9 LBZ7:LBZ9 KSD7:KSD9 KIH7:KIH9 JYL7:JYL9 JOP7:JOP9 JET7:JET9 IUX7:IUX9 ILB7:ILB9 IBF7:IBF9 HRJ7:HRJ9 HHN7:HHN9 GXR7:GXR9 GNV7:GNV9 GDZ7:GDZ9 FUD7:FUD9 FKH7:FKH9 FAL7:FAL9 EQP7:EQP9 EGT7:EGT9 DWX7:DWX9 DNB7:DNB9 DDF7:DDF9 CTJ7:CTJ9 CJN7:CJN9 BZR7:BZR9 BPV7:BPV9 BFZ7:BFZ9 AWD7:AWD9 AMH7:AMH9 ACL7:ACL9 SP7:SP9 IT7:IT9" xr:uid="{D4E3FF19-F60F-4FF1-A7A4-54B203CAC1C5}">
      <formula1>$G$26:$G$41</formula1>
    </dataValidation>
    <dataValidation type="list" showInputMessage="1" showErrorMessage="1" sqref="L65535:L65545 WVU983016:WVU983026 JI65512:JI65522 TE65512:TE65522 ADA65512:ADA65522 AMW65512:AMW65522 AWS65512:AWS65522 BGO65512:BGO65522 BQK65512:BQK65522 CAG65512:CAG65522 CKC65512:CKC65522 CTY65512:CTY65522 DDU65512:DDU65522 DNQ65512:DNQ65522 DXM65512:DXM65522 EHI65512:EHI65522 ERE65512:ERE65522 FBA65512:FBA65522 FKW65512:FKW65522 FUS65512:FUS65522 GEO65512:GEO65522 GOK65512:GOK65522 GYG65512:GYG65522 HIC65512:HIC65522 HRY65512:HRY65522 IBU65512:IBU65522 ILQ65512:ILQ65522 IVM65512:IVM65522 JFI65512:JFI65522 JPE65512:JPE65522 JZA65512:JZA65522 KIW65512:KIW65522 KSS65512:KSS65522 LCO65512:LCO65522 LMK65512:LMK65522 LWG65512:LWG65522 MGC65512:MGC65522 MPY65512:MPY65522 MZU65512:MZU65522 NJQ65512:NJQ65522 NTM65512:NTM65522 ODI65512:ODI65522 ONE65512:ONE65522 OXA65512:OXA65522 PGW65512:PGW65522 PQS65512:PQS65522 QAO65512:QAO65522 QKK65512:QKK65522 QUG65512:QUG65522 REC65512:REC65522 RNY65512:RNY65522 RXU65512:RXU65522 SHQ65512:SHQ65522 SRM65512:SRM65522 TBI65512:TBI65522 TLE65512:TLE65522 TVA65512:TVA65522 UEW65512:UEW65522 UOS65512:UOS65522 UYO65512:UYO65522 VIK65512:VIK65522 VSG65512:VSG65522 WCC65512:WCC65522 WLY65512:WLY65522 WVU65512:WVU65522 L131071:L131081 JI131048:JI131058 TE131048:TE131058 ADA131048:ADA131058 AMW131048:AMW131058 AWS131048:AWS131058 BGO131048:BGO131058 BQK131048:BQK131058 CAG131048:CAG131058 CKC131048:CKC131058 CTY131048:CTY131058 DDU131048:DDU131058 DNQ131048:DNQ131058 DXM131048:DXM131058 EHI131048:EHI131058 ERE131048:ERE131058 FBA131048:FBA131058 FKW131048:FKW131058 FUS131048:FUS131058 GEO131048:GEO131058 GOK131048:GOK131058 GYG131048:GYG131058 HIC131048:HIC131058 HRY131048:HRY131058 IBU131048:IBU131058 ILQ131048:ILQ131058 IVM131048:IVM131058 JFI131048:JFI131058 JPE131048:JPE131058 JZA131048:JZA131058 KIW131048:KIW131058 KSS131048:KSS131058 LCO131048:LCO131058 LMK131048:LMK131058 LWG131048:LWG131058 MGC131048:MGC131058 MPY131048:MPY131058 MZU131048:MZU131058 NJQ131048:NJQ131058 NTM131048:NTM131058 ODI131048:ODI131058 ONE131048:ONE131058 OXA131048:OXA131058 PGW131048:PGW131058 PQS131048:PQS131058 QAO131048:QAO131058 QKK131048:QKK131058 QUG131048:QUG131058 REC131048:REC131058 RNY131048:RNY131058 RXU131048:RXU131058 SHQ131048:SHQ131058 SRM131048:SRM131058 TBI131048:TBI131058 TLE131048:TLE131058 TVA131048:TVA131058 UEW131048:UEW131058 UOS131048:UOS131058 UYO131048:UYO131058 VIK131048:VIK131058 VSG131048:VSG131058 WCC131048:WCC131058 WLY131048:WLY131058 WVU131048:WVU131058 L196607:L196617 JI196584:JI196594 TE196584:TE196594 ADA196584:ADA196594 AMW196584:AMW196594 AWS196584:AWS196594 BGO196584:BGO196594 BQK196584:BQK196594 CAG196584:CAG196594 CKC196584:CKC196594 CTY196584:CTY196594 DDU196584:DDU196594 DNQ196584:DNQ196594 DXM196584:DXM196594 EHI196584:EHI196594 ERE196584:ERE196594 FBA196584:FBA196594 FKW196584:FKW196594 FUS196584:FUS196594 GEO196584:GEO196594 GOK196584:GOK196594 GYG196584:GYG196594 HIC196584:HIC196594 HRY196584:HRY196594 IBU196584:IBU196594 ILQ196584:ILQ196594 IVM196584:IVM196594 JFI196584:JFI196594 JPE196584:JPE196594 JZA196584:JZA196594 KIW196584:KIW196594 KSS196584:KSS196594 LCO196584:LCO196594 LMK196584:LMK196594 LWG196584:LWG196594 MGC196584:MGC196594 MPY196584:MPY196594 MZU196584:MZU196594 NJQ196584:NJQ196594 NTM196584:NTM196594 ODI196584:ODI196594 ONE196584:ONE196594 OXA196584:OXA196594 PGW196584:PGW196594 PQS196584:PQS196594 QAO196584:QAO196594 QKK196584:QKK196594 QUG196584:QUG196594 REC196584:REC196594 RNY196584:RNY196594 RXU196584:RXU196594 SHQ196584:SHQ196594 SRM196584:SRM196594 TBI196584:TBI196594 TLE196584:TLE196594 TVA196584:TVA196594 UEW196584:UEW196594 UOS196584:UOS196594 UYO196584:UYO196594 VIK196584:VIK196594 VSG196584:VSG196594 WCC196584:WCC196594 WLY196584:WLY196594 WVU196584:WVU196594 L262143:L262153 JI262120:JI262130 TE262120:TE262130 ADA262120:ADA262130 AMW262120:AMW262130 AWS262120:AWS262130 BGO262120:BGO262130 BQK262120:BQK262130 CAG262120:CAG262130 CKC262120:CKC262130 CTY262120:CTY262130 DDU262120:DDU262130 DNQ262120:DNQ262130 DXM262120:DXM262130 EHI262120:EHI262130 ERE262120:ERE262130 FBA262120:FBA262130 FKW262120:FKW262130 FUS262120:FUS262130 GEO262120:GEO262130 GOK262120:GOK262130 GYG262120:GYG262130 HIC262120:HIC262130 HRY262120:HRY262130 IBU262120:IBU262130 ILQ262120:ILQ262130 IVM262120:IVM262130 JFI262120:JFI262130 JPE262120:JPE262130 JZA262120:JZA262130 KIW262120:KIW262130 KSS262120:KSS262130 LCO262120:LCO262130 LMK262120:LMK262130 LWG262120:LWG262130 MGC262120:MGC262130 MPY262120:MPY262130 MZU262120:MZU262130 NJQ262120:NJQ262130 NTM262120:NTM262130 ODI262120:ODI262130 ONE262120:ONE262130 OXA262120:OXA262130 PGW262120:PGW262130 PQS262120:PQS262130 QAO262120:QAO262130 QKK262120:QKK262130 QUG262120:QUG262130 REC262120:REC262130 RNY262120:RNY262130 RXU262120:RXU262130 SHQ262120:SHQ262130 SRM262120:SRM262130 TBI262120:TBI262130 TLE262120:TLE262130 TVA262120:TVA262130 UEW262120:UEW262130 UOS262120:UOS262130 UYO262120:UYO262130 VIK262120:VIK262130 VSG262120:VSG262130 WCC262120:WCC262130 WLY262120:WLY262130 WVU262120:WVU262130 L327679:L327689 JI327656:JI327666 TE327656:TE327666 ADA327656:ADA327666 AMW327656:AMW327666 AWS327656:AWS327666 BGO327656:BGO327666 BQK327656:BQK327666 CAG327656:CAG327666 CKC327656:CKC327666 CTY327656:CTY327666 DDU327656:DDU327666 DNQ327656:DNQ327666 DXM327656:DXM327666 EHI327656:EHI327666 ERE327656:ERE327666 FBA327656:FBA327666 FKW327656:FKW327666 FUS327656:FUS327666 GEO327656:GEO327666 GOK327656:GOK327666 GYG327656:GYG327666 HIC327656:HIC327666 HRY327656:HRY327666 IBU327656:IBU327666 ILQ327656:ILQ327666 IVM327656:IVM327666 JFI327656:JFI327666 JPE327656:JPE327666 JZA327656:JZA327666 KIW327656:KIW327666 KSS327656:KSS327666 LCO327656:LCO327666 LMK327656:LMK327666 LWG327656:LWG327666 MGC327656:MGC327666 MPY327656:MPY327666 MZU327656:MZU327666 NJQ327656:NJQ327666 NTM327656:NTM327666 ODI327656:ODI327666 ONE327656:ONE327666 OXA327656:OXA327666 PGW327656:PGW327666 PQS327656:PQS327666 QAO327656:QAO327666 QKK327656:QKK327666 QUG327656:QUG327666 REC327656:REC327666 RNY327656:RNY327666 RXU327656:RXU327666 SHQ327656:SHQ327666 SRM327656:SRM327666 TBI327656:TBI327666 TLE327656:TLE327666 TVA327656:TVA327666 UEW327656:UEW327666 UOS327656:UOS327666 UYO327656:UYO327666 VIK327656:VIK327666 VSG327656:VSG327666 WCC327656:WCC327666 WLY327656:WLY327666 WVU327656:WVU327666 L393215:L393225 JI393192:JI393202 TE393192:TE393202 ADA393192:ADA393202 AMW393192:AMW393202 AWS393192:AWS393202 BGO393192:BGO393202 BQK393192:BQK393202 CAG393192:CAG393202 CKC393192:CKC393202 CTY393192:CTY393202 DDU393192:DDU393202 DNQ393192:DNQ393202 DXM393192:DXM393202 EHI393192:EHI393202 ERE393192:ERE393202 FBA393192:FBA393202 FKW393192:FKW393202 FUS393192:FUS393202 GEO393192:GEO393202 GOK393192:GOK393202 GYG393192:GYG393202 HIC393192:HIC393202 HRY393192:HRY393202 IBU393192:IBU393202 ILQ393192:ILQ393202 IVM393192:IVM393202 JFI393192:JFI393202 JPE393192:JPE393202 JZA393192:JZA393202 KIW393192:KIW393202 KSS393192:KSS393202 LCO393192:LCO393202 LMK393192:LMK393202 LWG393192:LWG393202 MGC393192:MGC393202 MPY393192:MPY393202 MZU393192:MZU393202 NJQ393192:NJQ393202 NTM393192:NTM393202 ODI393192:ODI393202 ONE393192:ONE393202 OXA393192:OXA393202 PGW393192:PGW393202 PQS393192:PQS393202 QAO393192:QAO393202 QKK393192:QKK393202 QUG393192:QUG393202 REC393192:REC393202 RNY393192:RNY393202 RXU393192:RXU393202 SHQ393192:SHQ393202 SRM393192:SRM393202 TBI393192:TBI393202 TLE393192:TLE393202 TVA393192:TVA393202 UEW393192:UEW393202 UOS393192:UOS393202 UYO393192:UYO393202 VIK393192:VIK393202 VSG393192:VSG393202 WCC393192:WCC393202 WLY393192:WLY393202 WVU393192:WVU393202 L458751:L458761 JI458728:JI458738 TE458728:TE458738 ADA458728:ADA458738 AMW458728:AMW458738 AWS458728:AWS458738 BGO458728:BGO458738 BQK458728:BQK458738 CAG458728:CAG458738 CKC458728:CKC458738 CTY458728:CTY458738 DDU458728:DDU458738 DNQ458728:DNQ458738 DXM458728:DXM458738 EHI458728:EHI458738 ERE458728:ERE458738 FBA458728:FBA458738 FKW458728:FKW458738 FUS458728:FUS458738 GEO458728:GEO458738 GOK458728:GOK458738 GYG458728:GYG458738 HIC458728:HIC458738 HRY458728:HRY458738 IBU458728:IBU458738 ILQ458728:ILQ458738 IVM458728:IVM458738 JFI458728:JFI458738 JPE458728:JPE458738 JZA458728:JZA458738 KIW458728:KIW458738 KSS458728:KSS458738 LCO458728:LCO458738 LMK458728:LMK458738 LWG458728:LWG458738 MGC458728:MGC458738 MPY458728:MPY458738 MZU458728:MZU458738 NJQ458728:NJQ458738 NTM458728:NTM458738 ODI458728:ODI458738 ONE458728:ONE458738 OXA458728:OXA458738 PGW458728:PGW458738 PQS458728:PQS458738 QAO458728:QAO458738 QKK458728:QKK458738 QUG458728:QUG458738 REC458728:REC458738 RNY458728:RNY458738 RXU458728:RXU458738 SHQ458728:SHQ458738 SRM458728:SRM458738 TBI458728:TBI458738 TLE458728:TLE458738 TVA458728:TVA458738 UEW458728:UEW458738 UOS458728:UOS458738 UYO458728:UYO458738 VIK458728:VIK458738 VSG458728:VSG458738 WCC458728:WCC458738 WLY458728:WLY458738 WVU458728:WVU458738 L524287:L524297 JI524264:JI524274 TE524264:TE524274 ADA524264:ADA524274 AMW524264:AMW524274 AWS524264:AWS524274 BGO524264:BGO524274 BQK524264:BQK524274 CAG524264:CAG524274 CKC524264:CKC524274 CTY524264:CTY524274 DDU524264:DDU524274 DNQ524264:DNQ524274 DXM524264:DXM524274 EHI524264:EHI524274 ERE524264:ERE524274 FBA524264:FBA524274 FKW524264:FKW524274 FUS524264:FUS524274 GEO524264:GEO524274 GOK524264:GOK524274 GYG524264:GYG524274 HIC524264:HIC524274 HRY524264:HRY524274 IBU524264:IBU524274 ILQ524264:ILQ524274 IVM524264:IVM524274 JFI524264:JFI524274 JPE524264:JPE524274 JZA524264:JZA524274 KIW524264:KIW524274 KSS524264:KSS524274 LCO524264:LCO524274 LMK524264:LMK524274 LWG524264:LWG524274 MGC524264:MGC524274 MPY524264:MPY524274 MZU524264:MZU524274 NJQ524264:NJQ524274 NTM524264:NTM524274 ODI524264:ODI524274 ONE524264:ONE524274 OXA524264:OXA524274 PGW524264:PGW524274 PQS524264:PQS524274 QAO524264:QAO524274 QKK524264:QKK524274 QUG524264:QUG524274 REC524264:REC524274 RNY524264:RNY524274 RXU524264:RXU524274 SHQ524264:SHQ524274 SRM524264:SRM524274 TBI524264:TBI524274 TLE524264:TLE524274 TVA524264:TVA524274 UEW524264:UEW524274 UOS524264:UOS524274 UYO524264:UYO524274 VIK524264:VIK524274 VSG524264:VSG524274 WCC524264:WCC524274 WLY524264:WLY524274 WVU524264:WVU524274 L589823:L589833 JI589800:JI589810 TE589800:TE589810 ADA589800:ADA589810 AMW589800:AMW589810 AWS589800:AWS589810 BGO589800:BGO589810 BQK589800:BQK589810 CAG589800:CAG589810 CKC589800:CKC589810 CTY589800:CTY589810 DDU589800:DDU589810 DNQ589800:DNQ589810 DXM589800:DXM589810 EHI589800:EHI589810 ERE589800:ERE589810 FBA589800:FBA589810 FKW589800:FKW589810 FUS589800:FUS589810 GEO589800:GEO589810 GOK589800:GOK589810 GYG589800:GYG589810 HIC589800:HIC589810 HRY589800:HRY589810 IBU589800:IBU589810 ILQ589800:ILQ589810 IVM589800:IVM589810 JFI589800:JFI589810 JPE589800:JPE589810 JZA589800:JZA589810 KIW589800:KIW589810 KSS589800:KSS589810 LCO589800:LCO589810 LMK589800:LMK589810 LWG589800:LWG589810 MGC589800:MGC589810 MPY589800:MPY589810 MZU589800:MZU589810 NJQ589800:NJQ589810 NTM589800:NTM589810 ODI589800:ODI589810 ONE589800:ONE589810 OXA589800:OXA589810 PGW589800:PGW589810 PQS589800:PQS589810 QAO589800:QAO589810 QKK589800:QKK589810 QUG589800:QUG589810 REC589800:REC589810 RNY589800:RNY589810 RXU589800:RXU589810 SHQ589800:SHQ589810 SRM589800:SRM589810 TBI589800:TBI589810 TLE589800:TLE589810 TVA589800:TVA589810 UEW589800:UEW589810 UOS589800:UOS589810 UYO589800:UYO589810 VIK589800:VIK589810 VSG589800:VSG589810 WCC589800:WCC589810 WLY589800:WLY589810 WVU589800:WVU589810 L655359:L655369 JI655336:JI655346 TE655336:TE655346 ADA655336:ADA655346 AMW655336:AMW655346 AWS655336:AWS655346 BGO655336:BGO655346 BQK655336:BQK655346 CAG655336:CAG655346 CKC655336:CKC655346 CTY655336:CTY655346 DDU655336:DDU655346 DNQ655336:DNQ655346 DXM655336:DXM655346 EHI655336:EHI655346 ERE655336:ERE655346 FBA655336:FBA655346 FKW655336:FKW655346 FUS655336:FUS655346 GEO655336:GEO655346 GOK655336:GOK655346 GYG655336:GYG655346 HIC655336:HIC655346 HRY655336:HRY655346 IBU655336:IBU655346 ILQ655336:ILQ655346 IVM655336:IVM655346 JFI655336:JFI655346 JPE655336:JPE655346 JZA655336:JZA655346 KIW655336:KIW655346 KSS655336:KSS655346 LCO655336:LCO655346 LMK655336:LMK655346 LWG655336:LWG655346 MGC655336:MGC655346 MPY655336:MPY655346 MZU655336:MZU655346 NJQ655336:NJQ655346 NTM655336:NTM655346 ODI655336:ODI655346 ONE655336:ONE655346 OXA655336:OXA655346 PGW655336:PGW655346 PQS655336:PQS655346 QAO655336:QAO655346 QKK655336:QKK655346 QUG655336:QUG655346 REC655336:REC655346 RNY655336:RNY655346 RXU655336:RXU655346 SHQ655336:SHQ655346 SRM655336:SRM655346 TBI655336:TBI655346 TLE655336:TLE655346 TVA655336:TVA655346 UEW655336:UEW655346 UOS655336:UOS655346 UYO655336:UYO655346 VIK655336:VIK655346 VSG655336:VSG655346 WCC655336:WCC655346 WLY655336:WLY655346 WVU655336:WVU655346 L720895:L720905 JI720872:JI720882 TE720872:TE720882 ADA720872:ADA720882 AMW720872:AMW720882 AWS720872:AWS720882 BGO720872:BGO720882 BQK720872:BQK720882 CAG720872:CAG720882 CKC720872:CKC720882 CTY720872:CTY720882 DDU720872:DDU720882 DNQ720872:DNQ720882 DXM720872:DXM720882 EHI720872:EHI720882 ERE720872:ERE720882 FBA720872:FBA720882 FKW720872:FKW720882 FUS720872:FUS720882 GEO720872:GEO720882 GOK720872:GOK720882 GYG720872:GYG720882 HIC720872:HIC720882 HRY720872:HRY720882 IBU720872:IBU720882 ILQ720872:ILQ720882 IVM720872:IVM720882 JFI720872:JFI720882 JPE720872:JPE720882 JZA720872:JZA720882 KIW720872:KIW720882 KSS720872:KSS720882 LCO720872:LCO720882 LMK720872:LMK720882 LWG720872:LWG720882 MGC720872:MGC720882 MPY720872:MPY720882 MZU720872:MZU720882 NJQ720872:NJQ720882 NTM720872:NTM720882 ODI720872:ODI720882 ONE720872:ONE720882 OXA720872:OXA720882 PGW720872:PGW720882 PQS720872:PQS720882 QAO720872:QAO720882 QKK720872:QKK720882 QUG720872:QUG720882 REC720872:REC720882 RNY720872:RNY720882 RXU720872:RXU720882 SHQ720872:SHQ720882 SRM720872:SRM720882 TBI720872:TBI720882 TLE720872:TLE720882 TVA720872:TVA720882 UEW720872:UEW720882 UOS720872:UOS720882 UYO720872:UYO720882 VIK720872:VIK720882 VSG720872:VSG720882 WCC720872:WCC720882 WLY720872:WLY720882 WVU720872:WVU720882 L786431:L786441 JI786408:JI786418 TE786408:TE786418 ADA786408:ADA786418 AMW786408:AMW786418 AWS786408:AWS786418 BGO786408:BGO786418 BQK786408:BQK786418 CAG786408:CAG786418 CKC786408:CKC786418 CTY786408:CTY786418 DDU786408:DDU786418 DNQ786408:DNQ786418 DXM786408:DXM786418 EHI786408:EHI786418 ERE786408:ERE786418 FBA786408:FBA786418 FKW786408:FKW786418 FUS786408:FUS786418 GEO786408:GEO786418 GOK786408:GOK786418 GYG786408:GYG786418 HIC786408:HIC786418 HRY786408:HRY786418 IBU786408:IBU786418 ILQ786408:ILQ786418 IVM786408:IVM786418 JFI786408:JFI786418 JPE786408:JPE786418 JZA786408:JZA786418 KIW786408:KIW786418 KSS786408:KSS786418 LCO786408:LCO786418 LMK786408:LMK786418 LWG786408:LWG786418 MGC786408:MGC786418 MPY786408:MPY786418 MZU786408:MZU786418 NJQ786408:NJQ786418 NTM786408:NTM786418 ODI786408:ODI786418 ONE786408:ONE786418 OXA786408:OXA786418 PGW786408:PGW786418 PQS786408:PQS786418 QAO786408:QAO786418 QKK786408:QKK786418 QUG786408:QUG786418 REC786408:REC786418 RNY786408:RNY786418 RXU786408:RXU786418 SHQ786408:SHQ786418 SRM786408:SRM786418 TBI786408:TBI786418 TLE786408:TLE786418 TVA786408:TVA786418 UEW786408:UEW786418 UOS786408:UOS786418 UYO786408:UYO786418 VIK786408:VIK786418 VSG786408:VSG786418 WCC786408:WCC786418 WLY786408:WLY786418 WVU786408:WVU786418 L851967:L851977 JI851944:JI851954 TE851944:TE851954 ADA851944:ADA851954 AMW851944:AMW851954 AWS851944:AWS851954 BGO851944:BGO851954 BQK851944:BQK851954 CAG851944:CAG851954 CKC851944:CKC851954 CTY851944:CTY851954 DDU851944:DDU851954 DNQ851944:DNQ851954 DXM851944:DXM851954 EHI851944:EHI851954 ERE851944:ERE851954 FBA851944:FBA851954 FKW851944:FKW851954 FUS851944:FUS851954 GEO851944:GEO851954 GOK851944:GOK851954 GYG851944:GYG851954 HIC851944:HIC851954 HRY851944:HRY851954 IBU851944:IBU851954 ILQ851944:ILQ851954 IVM851944:IVM851954 JFI851944:JFI851954 JPE851944:JPE851954 JZA851944:JZA851954 KIW851944:KIW851954 KSS851944:KSS851954 LCO851944:LCO851954 LMK851944:LMK851954 LWG851944:LWG851954 MGC851944:MGC851954 MPY851944:MPY851954 MZU851944:MZU851954 NJQ851944:NJQ851954 NTM851944:NTM851954 ODI851944:ODI851954 ONE851944:ONE851954 OXA851944:OXA851954 PGW851944:PGW851954 PQS851944:PQS851954 QAO851944:QAO851954 QKK851944:QKK851954 QUG851944:QUG851954 REC851944:REC851954 RNY851944:RNY851954 RXU851944:RXU851954 SHQ851944:SHQ851954 SRM851944:SRM851954 TBI851944:TBI851954 TLE851944:TLE851954 TVA851944:TVA851954 UEW851944:UEW851954 UOS851944:UOS851954 UYO851944:UYO851954 VIK851944:VIK851954 VSG851944:VSG851954 WCC851944:WCC851954 WLY851944:WLY851954 WVU851944:WVU851954 L917503:L917513 JI917480:JI917490 TE917480:TE917490 ADA917480:ADA917490 AMW917480:AMW917490 AWS917480:AWS917490 BGO917480:BGO917490 BQK917480:BQK917490 CAG917480:CAG917490 CKC917480:CKC917490 CTY917480:CTY917490 DDU917480:DDU917490 DNQ917480:DNQ917490 DXM917480:DXM917490 EHI917480:EHI917490 ERE917480:ERE917490 FBA917480:FBA917490 FKW917480:FKW917490 FUS917480:FUS917490 GEO917480:GEO917490 GOK917480:GOK917490 GYG917480:GYG917490 HIC917480:HIC917490 HRY917480:HRY917490 IBU917480:IBU917490 ILQ917480:ILQ917490 IVM917480:IVM917490 JFI917480:JFI917490 JPE917480:JPE917490 JZA917480:JZA917490 KIW917480:KIW917490 KSS917480:KSS917490 LCO917480:LCO917490 LMK917480:LMK917490 LWG917480:LWG917490 MGC917480:MGC917490 MPY917480:MPY917490 MZU917480:MZU917490 NJQ917480:NJQ917490 NTM917480:NTM917490 ODI917480:ODI917490 ONE917480:ONE917490 OXA917480:OXA917490 PGW917480:PGW917490 PQS917480:PQS917490 QAO917480:QAO917490 QKK917480:QKK917490 QUG917480:QUG917490 REC917480:REC917490 RNY917480:RNY917490 RXU917480:RXU917490 SHQ917480:SHQ917490 SRM917480:SRM917490 TBI917480:TBI917490 TLE917480:TLE917490 TVA917480:TVA917490 UEW917480:UEW917490 UOS917480:UOS917490 UYO917480:UYO917490 VIK917480:VIK917490 VSG917480:VSG917490 WCC917480:WCC917490 WLY917480:WLY917490 WVU917480:WVU917490 L983039:L983049 JI983016:JI983026 TE983016:TE983026 ADA983016:ADA983026 AMW983016:AMW983026 AWS983016:AWS983026 BGO983016:BGO983026 BQK983016:BQK983026 CAG983016:CAG983026 CKC983016:CKC983026 CTY983016:CTY983026 DDU983016:DDU983026 DNQ983016:DNQ983026 DXM983016:DXM983026 EHI983016:EHI983026 ERE983016:ERE983026 FBA983016:FBA983026 FKW983016:FKW983026 FUS983016:FUS983026 GEO983016:GEO983026 GOK983016:GOK983026 GYG983016:GYG983026 HIC983016:HIC983026 HRY983016:HRY983026 IBU983016:IBU983026 ILQ983016:ILQ983026 IVM983016:IVM983026 JFI983016:JFI983026 JPE983016:JPE983026 JZA983016:JZA983026 KIW983016:KIW983026 KSS983016:KSS983026 LCO983016:LCO983026 LMK983016:LMK983026 LWG983016:LWG983026 MGC983016:MGC983026 MPY983016:MPY983026 MZU983016:MZU983026 NJQ983016:NJQ983026 NTM983016:NTM983026 ODI983016:ODI983026 ONE983016:ONE983026 OXA983016:OXA983026 PGW983016:PGW983026 PQS983016:PQS983026 QAO983016:QAO983026 QKK983016:QKK983026 QUG983016:QUG983026 REC983016:REC983026 RNY983016:RNY983026 RXU983016:RXU983026 SHQ983016:SHQ983026 SRM983016:SRM983026 TBI983016:TBI983026 TLE983016:TLE983026 TVA983016:TVA983026 UEW983016:UEW983026 UOS983016:UOS983026 UYO983016:UYO983026 VIK983016:VIK983026 VSG983016:VSG983026 WCC983016:WCC983026 WLY983016:WLY983026 WVI7:WVI9 WLM7:WLM9 WBQ7:WBQ9 VRU7:VRU9 VHY7:VHY9 UYC7:UYC9 UOG7:UOG9 UEK7:UEK9 TUO7:TUO9 TKS7:TKS9 TAW7:TAW9 SRA7:SRA9 SHE7:SHE9 RXI7:RXI9 RNM7:RNM9 RDQ7:RDQ9 QTU7:QTU9 QJY7:QJY9 QAC7:QAC9 PQG7:PQG9 PGK7:PGK9 OWO7:OWO9 OMS7:OMS9 OCW7:OCW9 NTA7:NTA9 NJE7:NJE9 MZI7:MZI9 MPM7:MPM9 MFQ7:MFQ9 LVU7:LVU9 LLY7:LLY9 LCC7:LCC9 KSG7:KSG9 KIK7:KIK9 JYO7:JYO9 JOS7:JOS9 JEW7:JEW9 IVA7:IVA9 ILE7:ILE9 IBI7:IBI9 HRM7:HRM9 HHQ7:HHQ9 GXU7:GXU9 GNY7:GNY9 GEC7:GEC9 FUG7:FUG9 FKK7:FKK9 FAO7:FAO9 EQS7:EQS9 EGW7:EGW9 DXA7:DXA9 DNE7:DNE9 DDI7:DDI9 CTM7:CTM9 CJQ7:CJQ9 BZU7:BZU9 BPY7:BPY9 BGC7:BGC9 AWG7:AWG9 AMK7:AMK9 ACO7:ACO9 SS7:SS9 IW7:IW9" xr:uid="{8D486BA0-6CFB-407B-8E15-5CC63E115790}">
      <formula1>$N$26:$N$371</formula1>
    </dataValidation>
    <dataValidation type="list" showInputMessage="1" showErrorMessage="1" sqref="M65536:M65546 WLZ983016:WLZ983026 WCD983016:WCD983026 VSH983016:VSH983026 VIL983016:VIL983026 UYP983016:UYP983026 UOT983016:UOT983026 UEX983016:UEX983026 TVB983016:TVB983026 TLF983016:TLF983026 TBJ983016:TBJ983026 SRN983016:SRN983026 SHR983016:SHR983026 RXV983016:RXV983026 RNZ983016:RNZ983026 RED983016:RED983026 QUH983016:QUH983026 QKL983016:QKL983026 QAP983016:QAP983026 PQT983016:PQT983026 PGX983016:PGX983026 OXB983016:OXB983026 ONF983016:ONF983026 ODJ983016:ODJ983026 NTN983016:NTN983026 NJR983016:NJR983026 MZV983016:MZV983026 MPZ983016:MPZ983026 MGD983016:MGD983026 LWH983016:LWH983026 LML983016:LML983026 LCP983016:LCP983026 KST983016:KST983026 KIX983016:KIX983026 JZB983016:JZB983026 JPF983016:JPF983026 JFJ983016:JFJ983026 IVN983016:IVN983026 ILR983016:ILR983026 IBV983016:IBV983026 HRZ983016:HRZ983026 HID983016:HID983026 GYH983016:GYH983026 GOL983016:GOL983026 GEP983016:GEP983026 FUT983016:FUT983026 FKX983016:FKX983026 FBB983016:FBB983026 ERF983016:ERF983026 EHJ983016:EHJ983026 DXN983016:DXN983026 DNR983016:DNR983026 DDV983016:DDV983026 CTZ983016:CTZ983026 CKD983016:CKD983026 CAH983016:CAH983026 BQL983016:BQL983026 BGP983016:BGP983026 AWT983016:AWT983026 AMX983016:AMX983026 ADB983016:ADB983026 TF983016:TF983026 JJ983016:JJ983026 M983040:M983050 WVV917480:WVV917490 WLZ917480:WLZ917490 WCD917480:WCD917490 VSH917480:VSH917490 VIL917480:VIL917490 UYP917480:UYP917490 UOT917480:UOT917490 UEX917480:UEX917490 TVB917480:TVB917490 TLF917480:TLF917490 TBJ917480:TBJ917490 SRN917480:SRN917490 SHR917480:SHR917490 RXV917480:RXV917490 RNZ917480:RNZ917490 RED917480:RED917490 QUH917480:QUH917490 QKL917480:QKL917490 QAP917480:QAP917490 PQT917480:PQT917490 PGX917480:PGX917490 OXB917480:OXB917490 ONF917480:ONF917490 ODJ917480:ODJ917490 NTN917480:NTN917490 NJR917480:NJR917490 MZV917480:MZV917490 MPZ917480:MPZ917490 MGD917480:MGD917490 LWH917480:LWH917490 LML917480:LML917490 LCP917480:LCP917490 KST917480:KST917490 KIX917480:KIX917490 JZB917480:JZB917490 JPF917480:JPF917490 JFJ917480:JFJ917490 IVN917480:IVN917490 ILR917480:ILR917490 IBV917480:IBV917490 HRZ917480:HRZ917490 HID917480:HID917490 GYH917480:GYH917490 GOL917480:GOL917490 GEP917480:GEP917490 FUT917480:FUT917490 FKX917480:FKX917490 FBB917480:FBB917490 ERF917480:ERF917490 EHJ917480:EHJ917490 DXN917480:DXN917490 DNR917480:DNR917490 DDV917480:DDV917490 CTZ917480:CTZ917490 CKD917480:CKD917490 CAH917480:CAH917490 BQL917480:BQL917490 BGP917480:BGP917490 AWT917480:AWT917490 AMX917480:AMX917490 ADB917480:ADB917490 TF917480:TF917490 JJ917480:JJ917490 M917504:M917514 WVV851944:WVV851954 WLZ851944:WLZ851954 WCD851944:WCD851954 VSH851944:VSH851954 VIL851944:VIL851954 UYP851944:UYP851954 UOT851944:UOT851954 UEX851944:UEX851954 TVB851944:TVB851954 TLF851944:TLF851954 TBJ851944:TBJ851954 SRN851944:SRN851954 SHR851944:SHR851954 RXV851944:RXV851954 RNZ851944:RNZ851954 RED851944:RED851954 QUH851944:QUH851954 QKL851944:QKL851954 QAP851944:QAP851954 PQT851944:PQT851954 PGX851944:PGX851954 OXB851944:OXB851954 ONF851944:ONF851954 ODJ851944:ODJ851954 NTN851944:NTN851954 NJR851944:NJR851954 MZV851944:MZV851954 MPZ851944:MPZ851954 MGD851944:MGD851954 LWH851944:LWH851954 LML851944:LML851954 LCP851944:LCP851954 KST851944:KST851954 KIX851944:KIX851954 JZB851944:JZB851954 JPF851944:JPF851954 JFJ851944:JFJ851954 IVN851944:IVN851954 ILR851944:ILR851954 IBV851944:IBV851954 HRZ851944:HRZ851954 HID851944:HID851954 GYH851944:GYH851954 GOL851944:GOL851954 GEP851944:GEP851954 FUT851944:FUT851954 FKX851944:FKX851954 FBB851944:FBB851954 ERF851944:ERF851954 EHJ851944:EHJ851954 DXN851944:DXN851954 DNR851944:DNR851954 DDV851944:DDV851954 CTZ851944:CTZ851954 CKD851944:CKD851954 CAH851944:CAH851954 BQL851944:BQL851954 BGP851944:BGP851954 AWT851944:AWT851954 AMX851944:AMX851954 ADB851944:ADB851954 TF851944:TF851954 JJ851944:JJ851954 M851968:M851978 WVV786408:WVV786418 WLZ786408:WLZ786418 WCD786408:WCD786418 VSH786408:VSH786418 VIL786408:VIL786418 UYP786408:UYP786418 UOT786408:UOT786418 UEX786408:UEX786418 TVB786408:TVB786418 TLF786408:TLF786418 TBJ786408:TBJ786418 SRN786408:SRN786418 SHR786408:SHR786418 RXV786408:RXV786418 RNZ786408:RNZ786418 RED786408:RED786418 QUH786408:QUH786418 QKL786408:QKL786418 QAP786408:QAP786418 PQT786408:PQT786418 PGX786408:PGX786418 OXB786408:OXB786418 ONF786408:ONF786418 ODJ786408:ODJ786418 NTN786408:NTN786418 NJR786408:NJR786418 MZV786408:MZV786418 MPZ786408:MPZ786418 MGD786408:MGD786418 LWH786408:LWH786418 LML786408:LML786418 LCP786408:LCP786418 KST786408:KST786418 KIX786408:KIX786418 JZB786408:JZB786418 JPF786408:JPF786418 JFJ786408:JFJ786418 IVN786408:IVN786418 ILR786408:ILR786418 IBV786408:IBV786418 HRZ786408:HRZ786418 HID786408:HID786418 GYH786408:GYH786418 GOL786408:GOL786418 GEP786408:GEP786418 FUT786408:FUT786418 FKX786408:FKX786418 FBB786408:FBB786418 ERF786408:ERF786418 EHJ786408:EHJ786418 DXN786408:DXN786418 DNR786408:DNR786418 DDV786408:DDV786418 CTZ786408:CTZ786418 CKD786408:CKD786418 CAH786408:CAH786418 BQL786408:BQL786418 BGP786408:BGP786418 AWT786408:AWT786418 AMX786408:AMX786418 ADB786408:ADB786418 TF786408:TF786418 JJ786408:JJ786418 M786432:M786442 WVV720872:WVV720882 WLZ720872:WLZ720882 WCD720872:WCD720882 VSH720872:VSH720882 VIL720872:VIL720882 UYP720872:UYP720882 UOT720872:UOT720882 UEX720872:UEX720882 TVB720872:TVB720882 TLF720872:TLF720882 TBJ720872:TBJ720882 SRN720872:SRN720882 SHR720872:SHR720882 RXV720872:RXV720882 RNZ720872:RNZ720882 RED720872:RED720882 QUH720872:QUH720882 QKL720872:QKL720882 QAP720872:QAP720882 PQT720872:PQT720882 PGX720872:PGX720882 OXB720872:OXB720882 ONF720872:ONF720882 ODJ720872:ODJ720882 NTN720872:NTN720882 NJR720872:NJR720882 MZV720872:MZV720882 MPZ720872:MPZ720882 MGD720872:MGD720882 LWH720872:LWH720882 LML720872:LML720882 LCP720872:LCP720882 KST720872:KST720882 KIX720872:KIX720882 JZB720872:JZB720882 JPF720872:JPF720882 JFJ720872:JFJ720882 IVN720872:IVN720882 ILR720872:ILR720882 IBV720872:IBV720882 HRZ720872:HRZ720882 HID720872:HID720882 GYH720872:GYH720882 GOL720872:GOL720882 GEP720872:GEP720882 FUT720872:FUT720882 FKX720872:FKX720882 FBB720872:FBB720882 ERF720872:ERF720882 EHJ720872:EHJ720882 DXN720872:DXN720882 DNR720872:DNR720882 DDV720872:DDV720882 CTZ720872:CTZ720882 CKD720872:CKD720882 CAH720872:CAH720882 BQL720872:BQL720882 BGP720872:BGP720882 AWT720872:AWT720882 AMX720872:AMX720882 ADB720872:ADB720882 TF720872:TF720882 JJ720872:JJ720882 M720896:M720906 WVV655336:WVV655346 WLZ655336:WLZ655346 WCD655336:WCD655346 VSH655336:VSH655346 VIL655336:VIL655346 UYP655336:UYP655346 UOT655336:UOT655346 UEX655336:UEX655346 TVB655336:TVB655346 TLF655336:TLF655346 TBJ655336:TBJ655346 SRN655336:SRN655346 SHR655336:SHR655346 RXV655336:RXV655346 RNZ655336:RNZ655346 RED655336:RED655346 QUH655336:QUH655346 QKL655336:QKL655346 QAP655336:QAP655346 PQT655336:PQT655346 PGX655336:PGX655346 OXB655336:OXB655346 ONF655336:ONF655346 ODJ655336:ODJ655346 NTN655336:NTN655346 NJR655336:NJR655346 MZV655336:MZV655346 MPZ655336:MPZ655346 MGD655336:MGD655346 LWH655336:LWH655346 LML655336:LML655346 LCP655336:LCP655346 KST655336:KST655346 KIX655336:KIX655346 JZB655336:JZB655346 JPF655336:JPF655346 JFJ655336:JFJ655346 IVN655336:IVN655346 ILR655336:ILR655346 IBV655336:IBV655346 HRZ655336:HRZ655346 HID655336:HID655346 GYH655336:GYH655346 GOL655336:GOL655346 GEP655336:GEP655346 FUT655336:FUT655346 FKX655336:FKX655346 FBB655336:FBB655346 ERF655336:ERF655346 EHJ655336:EHJ655346 DXN655336:DXN655346 DNR655336:DNR655346 DDV655336:DDV655346 CTZ655336:CTZ655346 CKD655336:CKD655346 CAH655336:CAH655346 BQL655336:BQL655346 BGP655336:BGP655346 AWT655336:AWT655346 AMX655336:AMX655346 ADB655336:ADB655346 TF655336:TF655346 JJ655336:JJ655346 M655360:M655370 WVV589800:WVV589810 WLZ589800:WLZ589810 WCD589800:WCD589810 VSH589800:VSH589810 VIL589800:VIL589810 UYP589800:UYP589810 UOT589800:UOT589810 UEX589800:UEX589810 TVB589800:TVB589810 TLF589800:TLF589810 TBJ589800:TBJ589810 SRN589800:SRN589810 SHR589800:SHR589810 RXV589800:RXV589810 RNZ589800:RNZ589810 RED589800:RED589810 QUH589800:QUH589810 QKL589800:QKL589810 QAP589800:QAP589810 PQT589800:PQT589810 PGX589800:PGX589810 OXB589800:OXB589810 ONF589800:ONF589810 ODJ589800:ODJ589810 NTN589800:NTN589810 NJR589800:NJR589810 MZV589800:MZV589810 MPZ589800:MPZ589810 MGD589800:MGD589810 LWH589800:LWH589810 LML589800:LML589810 LCP589800:LCP589810 KST589800:KST589810 KIX589800:KIX589810 JZB589800:JZB589810 JPF589800:JPF589810 JFJ589800:JFJ589810 IVN589800:IVN589810 ILR589800:ILR589810 IBV589800:IBV589810 HRZ589800:HRZ589810 HID589800:HID589810 GYH589800:GYH589810 GOL589800:GOL589810 GEP589800:GEP589810 FUT589800:FUT589810 FKX589800:FKX589810 FBB589800:FBB589810 ERF589800:ERF589810 EHJ589800:EHJ589810 DXN589800:DXN589810 DNR589800:DNR589810 DDV589800:DDV589810 CTZ589800:CTZ589810 CKD589800:CKD589810 CAH589800:CAH589810 BQL589800:BQL589810 BGP589800:BGP589810 AWT589800:AWT589810 AMX589800:AMX589810 ADB589800:ADB589810 TF589800:TF589810 JJ589800:JJ589810 M589824:M589834 WVV524264:WVV524274 WLZ524264:WLZ524274 WCD524264:WCD524274 VSH524264:VSH524274 VIL524264:VIL524274 UYP524264:UYP524274 UOT524264:UOT524274 UEX524264:UEX524274 TVB524264:TVB524274 TLF524264:TLF524274 TBJ524264:TBJ524274 SRN524264:SRN524274 SHR524264:SHR524274 RXV524264:RXV524274 RNZ524264:RNZ524274 RED524264:RED524274 QUH524264:QUH524274 QKL524264:QKL524274 QAP524264:QAP524274 PQT524264:PQT524274 PGX524264:PGX524274 OXB524264:OXB524274 ONF524264:ONF524274 ODJ524264:ODJ524274 NTN524264:NTN524274 NJR524264:NJR524274 MZV524264:MZV524274 MPZ524264:MPZ524274 MGD524264:MGD524274 LWH524264:LWH524274 LML524264:LML524274 LCP524264:LCP524274 KST524264:KST524274 KIX524264:KIX524274 JZB524264:JZB524274 JPF524264:JPF524274 JFJ524264:JFJ524274 IVN524264:IVN524274 ILR524264:ILR524274 IBV524264:IBV524274 HRZ524264:HRZ524274 HID524264:HID524274 GYH524264:GYH524274 GOL524264:GOL524274 GEP524264:GEP524274 FUT524264:FUT524274 FKX524264:FKX524274 FBB524264:FBB524274 ERF524264:ERF524274 EHJ524264:EHJ524274 DXN524264:DXN524274 DNR524264:DNR524274 DDV524264:DDV524274 CTZ524264:CTZ524274 CKD524264:CKD524274 CAH524264:CAH524274 BQL524264:BQL524274 BGP524264:BGP524274 AWT524264:AWT524274 AMX524264:AMX524274 ADB524264:ADB524274 TF524264:TF524274 JJ524264:JJ524274 M524288:M524298 WVV458728:WVV458738 WLZ458728:WLZ458738 WCD458728:WCD458738 VSH458728:VSH458738 VIL458728:VIL458738 UYP458728:UYP458738 UOT458728:UOT458738 UEX458728:UEX458738 TVB458728:TVB458738 TLF458728:TLF458738 TBJ458728:TBJ458738 SRN458728:SRN458738 SHR458728:SHR458738 RXV458728:RXV458738 RNZ458728:RNZ458738 RED458728:RED458738 QUH458728:QUH458738 QKL458728:QKL458738 QAP458728:QAP458738 PQT458728:PQT458738 PGX458728:PGX458738 OXB458728:OXB458738 ONF458728:ONF458738 ODJ458728:ODJ458738 NTN458728:NTN458738 NJR458728:NJR458738 MZV458728:MZV458738 MPZ458728:MPZ458738 MGD458728:MGD458738 LWH458728:LWH458738 LML458728:LML458738 LCP458728:LCP458738 KST458728:KST458738 KIX458728:KIX458738 JZB458728:JZB458738 JPF458728:JPF458738 JFJ458728:JFJ458738 IVN458728:IVN458738 ILR458728:ILR458738 IBV458728:IBV458738 HRZ458728:HRZ458738 HID458728:HID458738 GYH458728:GYH458738 GOL458728:GOL458738 GEP458728:GEP458738 FUT458728:FUT458738 FKX458728:FKX458738 FBB458728:FBB458738 ERF458728:ERF458738 EHJ458728:EHJ458738 DXN458728:DXN458738 DNR458728:DNR458738 DDV458728:DDV458738 CTZ458728:CTZ458738 CKD458728:CKD458738 CAH458728:CAH458738 BQL458728:BQL458738 BGP458728:BGP458738 AWT458728:AWT458738 AMX458728:AMX458738 ADB458728:ADB458738 TF458728:TF458738 JJ458728:JJ458738 M458752:M458762 WVV393192:WVV393202 WLZ393192:WLZ393202 WCD393192:WCD393202 VSH393192:VSH393202 VIL393192:VIL393202 UYP393192:UYP393202 UOT393192:UOT393202 UEX393192:UEX393202 TVB393192:TVB393202 TLF393192:TLF393202 TBJ393192:TBJ393202 SRN393192:SRN393202 SHR393192:SHR393202 RXV393192:RXV393202 RNZ393192:RNZ393202 RED393192:RED393202 QUH393192:QUH393202 QKL393192:QKL393202 QAP393192:QAP393202 PQT393192:PQT393202 PGX393192:PGX393202 OXB393192:OXB393202 ONF393192:ONF393202 ODJ393192:ODJ393202 NTN393192:NTN393202 NJR393192:NJR393202 MZV393192:MZV393202 MPZ393192:MPZ393202 MGD393192:MGD393202 LWH393192:LWH393202 LML393192:LML393202 LCP393192:LCP393202 KST393192:KST393202 KIX393192:KIX393202 JZB393192:JZB393202 JPF393192:JPF393202 JFJ393192:JFJ393202 IVN393192:IVN393202 ILR393192:ILR393202 IBV393192:IBV393202 HRZ393192:HRZ393202 HID393192:HID393202 GYH393192:GYH393202 GOL393192:GOL393202 GEP393192:GEP393202 FUT393192:FUT393202 FKX393192:FKX393202 FBB393192:FBB393202 ERF393192:ERF393202 EHJ393192:EHJ393202 DXN393192:DXN393202 DNR393192:DNR393202 DDV393192:DDV393202 CTZ393192:CTZ393202 CKD393192:CKD393202 CAH393192:CAH393202 BQL393192:BQL393202 BGP393192:BGP393202 AWT393192:AWT393202 AMX393192:AMX393202 ADB393192:ADB393202 TF393192:TF393202 JJ393192:JJ393202 M393216:M393226 WVV327656:WVV327666 WLZ327656:WLZ327666 WCD327656:WCD327666 VSH327656:VSH327666 VIL327656:VIL327666 UYP327656:UYP327666 UOT327656:UOT327666 UEX327656:UEX327666 TVB327656:TVB327666 TLF327656:TLF327666 TBJ327656:TBJ327666 SRN327656:SRN327666 SHR327656:SHR327666 RXV327656:RXV327666 RNZ327656:RNZ327666 RED327656:RED327666 QUH327656:QUH327666 QKL327656:QKL327666 QAP327656:QAP327666 PQT327656:PQT327666 PGX327656:PGX327666 OXB327656:OXB327666 ONF327656:ONF327666 ODJ327656:ODJ327666 NTN327656:NTN327666 NJR327656:NJR327666 MZV327656:MZV327666 MPZ327656:MPZ327666 MGD327656:MGD327666 LWH327656:LWH327666 LML327656:LML327666 LCP327656:LCP327666 KST327656:KST327666 KIX327656:KIX327666 JZB327656:JZB327666 JPF327656:JPF327666 JFJ327656:JFJ327666 IVN327656:IVN327666 ILR327656:ILR327666 IBV327656:IBV327666 HRZ327656:HRZ327666 HID327656:HID327666 GYH327656:GYH327666 GOL327656:GOL327666 GEP327656:GEP327666 FUT327656:FUT327666 FKX327656:FKX327666 FBB327656:FBB327666 ERF327656:ERF327666 EHJ327656:EHJ327666 DXN327656:DXN327666 DNR327656:DNR327666 DDV327656:DDV327666 CTZ327656:CTZ327666 CKD327656:CKD327666 CAH327656:CAH327666 BQL327656:BQL327666 BGP327656:BGP327666 AWT327656:AWT327666 AMX327656:AMX327666 ADB327656:ADB327666 TF327656:TF327666 JJ327656:JJ327666 M327680:M327690 WVV262120:WVV262130 WLZ262120:WLZ262130 WCD262120:WCD262130 VSH262120:VSH262130 VIL262120:VIL262130 UYP262120:UYP262130 UOT262120:UOT262130 UEX262120:UEX262130 TVB262120:TVB262130 TLF262120:TLF262130 TBJ262120:TBJ262130 SRN262120:SRN262130 SHR262120:SHR262130 RXV262120:RXV262130 RNZ262120:RNZ262130 RED262120:RED262130 QUH262120:QUH262130 QKL262120:QKL262130 QAP262120:QAP262130 PQT262120:PQT262130 PGX262120:PGX262130 OXB262120:OXB262130 ONF262120:ONF262130 ODJ262120:ODJ262130 NTN262120:NTN262130 NJR262120:NJR262130 MZV262120:MZV262130 MPZ262120:MPZ262130 MGD262120:MGD262130 LWH262120:LWH262130 LML262120:LML262130 LCP262120:LCP262130 KST262120:KST262130 KIX262120:KIX262130 JZB262120:JZB262130 JPF262120:JPF262130 JFJ262120:JFJ262130 IVN262120:IVN262130 ILR262120:ILR262130 IBV262120:IBV262130 HRZ262120:HRZ262130 HID262120:HID262130 GYH262120:GYH262130 GOL262120:GOL262130 GEP262120:GEP262130 FUT262120:FUT262130 FKX262120:FKX262130 FBB262120:FBB262130 ERF262120:ERF262130 EHJ262120:EHJ262130 DXN262120:DXN262130 DNR262120:DNR262130 DDV262120:DDV262130 CTZ262120:CTZ262130 CKD262120:CKD262130 CAH262120:CAH262130 BQL262120:BQL262130 BGP262120:BGP262130 AWT262120:AWT262130 AMX262120:AMX262130 ADB262120:ADB262130 TF262120:TF262130 JJ262120:JJ262130 M262144:M262154 WVV196584:WVV196594 WLZ196584:WLZ196594 WCD196584:WCD196594 VSH196584:VSH196594 VIL196584:VIL196594 UYP196584:UYP196594 UOT196584:UOT196594 UEX196584:UEX196594 TVB196584:TVB196594 TLF196584:TLF196594 TBJ196584:TBJ196594 SRN196584:SRN196594 SHR196584:SHR196594 RXV196584:RXV196594 RNZ196584:RNZ196594 RED196584:RED196594 QUH196584:QUH196594 QKL196584:QKL196594 QAP196584:QAP196594 PQT196584:PQT196594 PGX196584:PGX196594 OXB196584:OXB196594 ONF196584:ONF196594 ODJ196584:ODJ196594 NTN196584:NTN196594 NJR196584:NJR196594 MZV196584:MZV196594 MPZ196584:MPZ196594 MGD196584:MGD196594 LWH196584:LWH196594 LML196584:LML196594 LCP196584:LCP196594 KST196584:KST196594 KIX196584:KIX196594 JZB196584:JZB196594 JPF196584:JPF196594 JFJ196584:JFJ196594 IVN196584:IVN196594 ILR196584:ILR196594 IBV196584:IBV196594 HRZ196584:HRZ196594 HID196584:HID196594 GYH196584:GYH196594 GOL196584:GOL196594 GEP196584:GEP196594 FUT196584:FUT196594 FKX196584:FKX196594 FBB196584:FBB196594 ERF196584:ERF196594 EHJ196584:EHJ196594 DXN196584:DXN196594 DNR196584:DNR196594 DDV196584:DDV196594 CTZ196584:CTZ196594 CKD196584:CKD196594 CAH196584:CAH196594 BQL196584:BQL196594 BGP196584:BGP196594 AWT196584:AWT196594 AMX196584:AMX196594 ADB196584:ADB196594 TF196584:TF196594 JJ196584:JJ196594 M196608:M196618 WVV131048:WVV131058 WLZ131048:WLZ131058 WCD131048:WCD131058 VSH131048:VSH131058 VIL131048:VIL131058 UYP131048:UYP131058 UOT131048:UOT131058 UEX131048:UEX131058 TVB131048:TVB131058 TLF131048:TLF131058 TBJ131048:TBJ131058 SRN131048:SRN131058 SHR131048:SHR131058 RXV131048:RXV131058 RNZ131048:RNZ131058 RED131048:RED131058 QUH131048:QUH131058 QKL131048:QKL131058 QAP131048:QAP131058 PQT131048:PQT131058 PGX131048:PGX131058 OXB131048:OXB131058 ONF131048:ONF131058 ODJ131048:ODJ131058 NTN131048:NTN131058 NJR131048:NJR131058 MZV131048:MZV131058 MPZ131048:MPZ131058 MGD131048:MGD131058 LWH131048:LWH131058 LML131048:LML131058 LCP131048:LCP131058 KST131048:KST131058 KIX131048:KIX131058 JZB131048:JZB131058 JPF131048:JPF131058 JFJ131048:JFJ131058 IVN131048:IVN131058 ILR131048:ILR131058 IBV131048:IBV131058 HRZ131048:HRZ131058 HID131048:HID131058 GYH131048:GYH131058 GOL131048:GOL131058 GEP131048:GEP131058 FUT131048:FUT131058 FKX131048:FKX131058 FBB131048:FBB131058 ERF131048:ERF131058 EHJ131048:EHJ131058 DXN131048:DXN131058 DNR131048:DNR131058 DDV131048:DDV131058 CTZ131048:CTZ131058 CKD131048:CKD131058 CAH131048:CAH131058 BQL131048:BQL131058 BGP131048:BGP131058 AWT131048:AWT131058 AMX131048:AMX131058 ADB131048:ADB131058 TF131048:TF131058 JJ131048:JJ131058 M131072:M131082 WVV65512:WVV65522 WLZ65512:WLZ65522 WCD65512:WCD65522 VSH65512:VSH65522 VIL65512:VIL65522 UYP65512:UYP65522 UOT65512:UOT65522 UEX65512:UEX65522 TVB65512:TVB65522 TLF65512:TLF65522 TBJ65512:TBJ65522 SRN65512:SRN65522 SHR65512:SHR65522 RXV65512:RXV65522 RNZ65512:RNZ65522 RED65512:RED65522 QUH65512:QUH65522 QKL65512:QKL65522 QAP65512:QAP65522 PQT65512:PQT65522 PGX65512:PGX65522 OXB65512:OXB65522 ONF65512:ONF65522 ODJ65512:ODJ65522 NTN65512:NTN65522 NJR65512:NJR65522 MZV65512:MZV65522 MPZ65512:MPZ65522 MGD65512:MGD65522 LWH65512:LWH65522 LML65512:LML65522 LCP65512:LCP65522 KST65512:KST65522 KIX65512:KIX65522 JZB65512:JZB65522 JPF65512:JPF65522 JFJ65512:JFJ65522 IVN65512:IVN65522 ILR65512:ILR65522 IBV65512:IBV65522 HRZ65512:HRZ65522 HID65512:HID65522 GYH65512:GYH65522 GOL65512:GOL65522 GEP65512:GEP65522 FUT65512:FUT65522 FKX65512:FKX65522 FBB65512:FBB65522 ERF65512:ERF65522 EHJ65512:EHJ65522 DXN65512:DXN65522 DNR65512:DNR65522 DDV65512:DDV65522 CTZ65512:CTZ65522 CKD65512:CKD65522 CAH65512:CAH65522 BQL65512:BQL65522 BGP65512:BGP65522 AWT65512:AWT65522 AMX65512:AMX65522 ADB65512:ADB65522 TF65512:TF65522 JJ65512:JJ65522 WVV983016:WVV983026 IX7:IX9 ST7:ST9 ACP7:ACP9 AML7:AML9 AWH7:AWH9 BGD7:BGD9 BPZ7:BPZ9 BZV7:BZV9 CJR7:CJR9 CTN7:CTN9 DDJ7:DDJ9 DNF7:DNF9 DXB7:DXB9 EGX7:EGX9 EQT7:EQT9 FAP7:FAP9 FKL7:FKL9 FUH7:FUH9 GED7:GED9 GNZ7:GNZ9 GXV7:GXV9 HHR7:HHR9 HRN7:HRN9 IBJ7:IBJ9 ILF7:ILF9 IVB7:IVB9 JEX7:JEX9 JOT7:JOT9 JYP7:JYP9 KIL7:KIL9 KSH7:KSH9 LCD7:LCD9 LLZ7:LLZ9 LVV7:LVV9 MFR7:MFR9 MPN7:MPN9 MZJ7:MZJ9 NJF7:NJF9 NTB7:NTB9 OCX7:OCX9 OMT7:OMT9 OWP7:OWP9 PGL7:PGL9 PQH7:PQH9 QAD7:QAD9 QJZ7:QJZ9 QTV7:QTV9 RDR7:RDR9 RNN7:RNN9 RXJ7:RXJ9 SHF7:SHF9 SRB7:SRB9 TAX7:TAX9 TKT7:TKT9 TUP7:TUP9 UEL7:UEL9 UOH7:UOH9 UYD7:UYD9 VHZ7:VHZ9 VRV7:VRV9 WBR7:WBR9 WLN7:WLN9 WVJ7:WVJ9" xr:uid="{35F98988-EBBB-40DE-BCDE-A2EB6FB1BA1B}">
      <formula1>$M$26:$M$80</formula1>
    </dataValidation>
    <dataValidation type="list" showInputMessage="1" showErrorMessage="1" sqref="WVW983016:WVW983026 WMA983016:WMA983026 WCE983016:WCE983026 VSI983016:VSI983026 VIM983016:VIM983026 UYQ983016:UYQ983026 UOU983016:UOU983026 UEY983016:UEY983026 TVC983016:TVC983026 TLG983016:TLG983026 TBK983016:TBK983026 SRO983016:SRO983026 SHS983016:SHS983026 RXW983016:RXW983026 ROA983016:ROA983026 REE983016:REE983026 QUI983016:QUI983026 QKM983016:QKM983026 QAQ983016:QAQ983026 PQU983016:PQU983026 PGY983016:PGY983026 OXC983016:OXC983026 ONG983016:ONG983026 ODK983016:ODK983026 NTO983016:NTO983026 NJS983016:NJS983026 MZW983016:MZW983026 MQA983016:MQA983026 MGE983016:MGE983026 LWI983016:LWI983026 LMM983016:LMM983026 LCQ983016:LCQ983026 KSU983016:KSU983026 KIY983016:KIY983026 JZC983016:JZC983026 JPG983016:JPG983026 JFK983016:JFK983026 IVO983016:IVO983026 ILS983016:ILS983026 IBW983016:IBW983026 HSA983016:HSA983026 HIE983016:HIE983026 GYI983016:GYI983026 GOM983016:GOM983026 GEQ983016:GEQ983026 FUU983016:FUU983026 FKY983016:FKY983026 FBC983016:FBC983026 ERG983016:ERG983026 EHK983016:EHK983026 DXO983016:DXO983026 DNS983016:DNS983026 DDW983016:DDW983026 CUA983016:CUA983026 CKE983016:CKE983026 CAI983016:CAI983026 BQM983016:BQM983026 BGQ983016:BGQ983026 AWU983016:AWU983026 AMY983016:AMY983026 ADC983016:ADC983026 TG983016:TG983026 JK983016:JK983026 N983039:N983049 WVW917480:WVW917490 WMA917480:WMA917490 WCE917480:WCE917490 VSI917480:VSI917490 VIM917480:VIM917490 UYQ917480:UYQ917490 UOU917480:UOU917490 UEY917480:UEY917490 TVC917480:TVC917490 TLG917480:TLG917490 TBK917480:TBK917490 SRO917480:SRO917490 SHS917480:SHS917490 RXW917480:RXW917490 ROA917480:ROA917490 REE917480:REE917490 QUI917480:QUI917490 QKM917480:QKM917490 QAQ917480:QAQ917490 PQU917480:PQU917490 PGY917480:PGY917490 OXC917480:OXC917490 ONG917480:ONG917490 ODK917480:ODK917490 NTO917480:NTO917490 NJS917480:NJS917490 MZW917480:MZW917490 MQA917480:MQA917490 MGE917480:MGE917490 LWI917480:LWI917490 LMM917480:LMM917490 LCQ917480:LCQ917490 KSU917480:KSU917490 KIY917480:KIY917490 JZC917480:JZC917490 JPG917480:JPG917490 JFK917480:JFK917490 IVO917480:IVO917490 ILS917480:ILS917490 IBW917480:IBW917490 HSA917480:HSA917490 HIE917480:HIE917490 GYI917480:GYI917490 GOM917480:GOM917490 GEQ917480:GEQ917490 FUU917480:FUU917490 FKY917480:FKY917490 FBC917480:FBC917490 ERG917480:ERG917490 EHK917480:EHK917490 DXO917480:DXO917490 DNS917480:DNS917490 DDW917480:DDW917490 CUA917480:CUA917490 CKE917480:CKE917490 CAI917480:CAI917490 BQM917480:BQM917490 BGQ917480:BGQ917490 AWU917480:AWU917490 AMY917480:AMY917490 ADC917480:ADC917490 TG917480:TG917490 JK917480:JK917490 N917503:N917513 WVW851944:WVW851954 WMA851944:WMA851954 WCE851944:WCE851954 VSI851944:VSI851954 VIM851944:VIM851954 UYQ851944:UYQ851954 UOU851944:UOU851954 UEY851944:UEY851954 TVC851944:TVC851954 TLG851944:TLG851954 TBK851944:TBK851954 SRO851944:SRO851954 SHS851944:SHS851954 RXW851944:RXW851954 ROA851944:ROA851954 REE851944:REE851954 QUI851944:QUI851954 QKM851944:QKM851954 QAQ851944:QAQ851954 PQU851944:PQU851954 PGY851944:PGY851954 OXC851944:OXC851954 ONG851944:ONG851954 ODK851944:ODK851954 NTO851944:NTO851954 NJS851944:NJS851954 MZW851944:MZW851954 MQA851944:MQA851954 MGE851944:MGE851954 LWI851944:LWI851954 LMM851944:LMM851954 LCQ851944:LCQ851954 KSU851944:KSU851954 KIY851944:KIY851954 JZC851944:JZC851954 JPG851944:JPG851954 JFK851944:JFK851954 IVO851944:IVO851954 ILS851944:ILS851954 IBW851944:IBW851954 HSA851944:HSA851954 HIE851944:HIE851954 GYI851944:GYI851954 GOM851944:GOM851954 GEQ851944:GEQ851954 FUU851944:FUU851954 FKY851944:FKY851954 FBC851944:FBC851954 ERG851944:ERG851954 EHK851944:EHK851954 DXO851944:DXO851954 DNS851944:DNS851954 DDW851944:DDW851954 CUA851944:CUA851954 CKE851944:CKE851954 CAI851944:CAI851954 BQM851944:BQM851954 BGQ851944:BGQ851954 AWU851944:AWU851954 AMY851944:AMY851954 ADC851944:ADC851954 TG851944:TG851954 JK851944:JK851954 N851967:N851977 WVW786408:WVW786418 WMA786408:WMA786418 WCE786408:WCE786418 VSI786408:VSI786418 VIM786408:VIM786418 UYQ786408:UYQ786418 UOU786408:UOU786418 UEY786408:UEY786418 TVC786408:TVC786418 TLG786408:TLG786418 TBK786408:TBK786418 SRO786408:SRO786418 SHS786408:SHS786418 RXW786408:RXW786418 ROA786408:ROA786418 REE786408:REE786418 QUI786408:QUI786418 QKM786408:QKM786418 QAQ786408:QAQ786418 PQU786408:PQU786418 PGY786408:PGY786418 OXC786408:OXC786418 ONG786408:ONG786418 ODK786408:ODK786418 NTO786408:NTO786418 NJS786408:NJS786418 MZW786408:MZW786418 MQA786408:MQA786418 MGE786408:MGE786418 LWI786408:LWI786418 LMM786408:LMM786418 LCQ786408:LCQ786418 KSU786408:KSU786418 KIY786408:KIY786418 JZC786408:JZC786418 JPG786408:JPG786418 JFK786408:JFK786418 IVO786408:IVO786418 ILS786408:ILS786418 IBW786408:IBW786418 HSA786408:HSA786418 HIE786408:HIE786418 GYI786408:GYI786418 GOM786408:GOM786418 GEQ786408:GEQ786418 FUU786408:FUU786418 FKY786408:FKY786418 FBC786408:FBC786418 ERG786408:ERG786418 EHK786408:EHK786418 DXO786408:DXO786418 DNS786408:DNS786418 DDW786408:DDW786418 CUA786408:CUA786418 CKE786408:CKE786418 CAI786408:CAI786418 BQM786408:BQM786418 BGQ786408:BGQ786418 AWU786408:AWU786418 AMY786408:AMY786418 ADC786408:ADC786418 TG786408:TG786418 JK786408:JK786418 N786431:N786441 WVW720872:WVW720882 WMA720872:WMA720882 WCE720872:WCE720882 VSI720872:VSI720882 VIM720872:VIM720882 UYQ720872:UYQ720882 UOU720872:UOU720882 UEY720872:UEY720882 TVC720872:TVC720882 TLG720872:TLG720882 TBK720872:TBK720882 SRO720872:SRO720882 SHS720872:SHS720882 RXW720872:RXW720882 ROA720872:ROA720882 REE720872:REE720882 QUI720872:QUI720882 QKM720872:QKM720882 QAQ720872:QAQ720882 PQU720872:PQU720882 PGY720872:PGY720882 OXC720872:OXC720882 ONG720872:ONG720882 ODK720872:ODK720882 NTO720872:NTO720882 NJS720872:NJS720882 MZW720872:MZW720882 MQA720872:MQA720882 MGE720872:MGE720882 LWI720872:LWI720882 LMM720872:LMM720882 LCQ720872:LCQ720882 KSU720872:KSU720882 KIY720872:KIY720882 JZC720872:JZC720882 JPG720872:JPG720882 JFK720872:JFK720882 IVO720872:IVO720882 ILS720872:ILS720882 IBW720872:IBW720882 HSA720872:HSA720882 HIE720872:HIE720882 GYI720872:GYI720882 GOM720872:GOM720882 GEQ720872:GEQ720882 FUU720872:FUU720882 FKY720872:FKY720882 FBC720872:FBC720882 ERG720872:ERG720882 EHK720872:EHK720882 DXO720872:DXO720882 DNS720872:DNS720882 DDW720872:DDW720882 CUA720872:CUA720882 CKE720872:CKE720882 CAI720872:CAI720882 BQM720872:BQM720882 BGQ720872:BGQ720882 AWU720872:AWU720882 AMY720872:AMY720882 ADC720872:ADC720882 TG720872:TG720882 JK720872:JK720882 N720895:N720905 WVW655336:WVW655346 WMA655336:WMA655346 WCE655336:WCE655346 VSI655336:VSI655346 VIM655336:VIM655346 UYQ655336:UYQ655346 UOU655336:UOU655346 UEY655336:UEY655346 TVC655336:TVC655346 TLG655336:TLG655346 TBK655336:TBK655346 SRO655336:SRO655346 SHS655336:SHS655346 RXW655336:RXW655346 ROA655336:ROA655346 REE655336:REE655346 QUI655336:QUI655346 QKM655336:QKM655346 QAQ655336:QAQ655346 PQU655336:PQU655346 PGY655336:PGY655346 OXC655336:OXC655346 ONG655336:ONG655346 ODK655336:ODK655346 NTO655336:NTO655346 NJS655336:NJS655346 MZW655336:MZW655346 MQA655336:MQA655346 MGE655336:MGE655346 LWI655336:LWI655346 LMM655336:LMM655346 LCQ655336:LCQ655346 KSU655336:KSU655346 KIY655336:KIY655346 JZC655336:JZC655346 JPG655336:JPG655346 JFK655336:JFK655346 IVO655336:IVO655346 ILS655336:ILS655346 IBW655336:IBW655346 HSA655336:HSA655346 HIE655336:HIE655346 GYI655336:GYI655346 GOM655336:GOM655346 GEQ655336:GEQ655346 FUU655336:FUU655346 FKY655336:FKY655346 FBC655336:FBC655346 ERG655336:ERG655346 EHK655336:EHK655346 DXO655336:DXO655346 DNS655336:DNS655346 DDW655336:DDW655346 CUA655336:CUA655346 CKE655336:CKE655346 CAI655336:CAI655346 BQM655336:BQM655346 BGQ655336:BGQ655346 AWU655336:AWU655346 AMY655336:AMY655346 ADC655336:ADC655346 TG655336:TG655346 JK655336:JK655346 N655359:N655369 WVW589800:WVW589810 WMA589800:WMA589810 WCE589800:WCE589810 VSI589800:VSI589810 VIM589800:VIM589810 UYQ589800:UYQ589810 UOU589800:UOU589810 UEY589800:UEY589810 TVC589800:TVC589810 TLG589800:TLG589810 TBK589800:TBK589810 SRO589800:SRO589810 SHS589800:SHS589810 RXW589800:RXW589810 ROA589800:ROA589810 REE589800:REE589810 QUI589800:QUI589810 QKM589800:QKM589810 QAQ589800:QAQ589810 PQU589800:PQU589810 PGY589800:PGY589810 OXC589800:OXC589810 ONG589800:ONG589810 ODK589800:ODK589810 NTO589800:NTO589810 NJS589800:NJS589810 MZW589800:MZW589810 MQA589800:MQA589810 MGE589800:MGE589810 LWI589800:LWI589810 LMM589800:LMM589810 LCQ589800:LCQ589810 KSU589800:KSU589810 KIY589800:KIY589810 JZC589800:JZC589810 JPG589800:JPG589810 JFK589800:JFK589810 IVO589800:IVO589810 ILS589800:ILS589810 IBW589800:IBW589810 HSA589800:HSA589810 HIE589800:HIE589810 GYI589800:GYI589810 GOM589800:GOM589810 GEQ589800:GEQ589810 FUU589800:FUU589810 FKY589800:FKY589810 FBC589800:FBC589810 ERG589800:ERG589810 EHK589800:EHK589810 DXO589800:DXO589810 DNS589800:DNS589810 DDW589800:DDW589810 CUA589800:CUA589810 CKE589800:CKE589810 CAI589800:CAI589810 BQM589800:BQM589810 BGQ589800:BGQ589810 AWU589800:AWU589810 AMY589800:AMY589810 ADC589800:ADC589810 TG589800:TG589810 JK589800:JK589810 N589823:N589833 WVW524264:WVW524274 WMA524264:WMA524274 WCE524264:WCE524274 VSI524264:VSI524274 VIM524264:VIM524274 UYQ524264:UYQ524274 UOU524264:UOU524274 UEY524264:UEY524274 TVC524264:TVC524274 TLG524264:TLG524274 TBK524264:TBK524274 SRO524264:SRO524274 SHS524264:SHS524274 RXW524264:RXW524274 ROA524264:ROA524274 REE524264:REE524274 QUI524264:QUI524274 QKM524264:QKM524274 QAQ524264:QAQ524274 PQU524264:PQU524274 PGY524264:PGY524274 OXC524264:OXC524274 ONG524264:ONG524274 ODK524264:ODK524274 NTO524264:NTO524274 NJS524264:NJS524274 MZW524264:MZW524274 MQA524264:MQA524274 MGE524264:MGE524274 LWI524264:LWI524274 LMM524264:LMM524274 LCQ524264:LCQ524274 KSU524264:KSU524274 KIY524264:KIY524274 JZC524264:JZC524274 JPG524264:JPG524274 JFK524264:JFK524274 IVO524264:IVO524274 ILS524264:ILS524274 IBW524264:IBW524274 HSA524264:HSA524274 HIE524264:HIE524274 GYI524264:GYI524274 GOM524264:GOM524274 GEQ524264:GEQ524274 FUU524264:FUU524274 FKY524264:FKY524274 FBC524264:FBC524274 ERG524264:ERG524274 EHK524264:EHK524274 DXO524264:DXO524274 DNS524264:DNS524274 DDW524264:DDW524274 CUA524264:CUA524274 CKE524264:CKE524274 CAI524264:CAI524274 BQM524264:BQM524274 BGQ524264:BGQ524274 AWU524264:AWU524274 AMY524264:AMY524274 ADC524264:ADC524274 TG524264:TG524274 JK524264:JK524274 N524287:N524297 WVW458728:WVW458738 WMA458728:WMA458738 WCE458728:WCE458738 VSI458728:VSI458738 VIM458728:VIM458738 UYQ458728:UYQ458738 UOU458728:UOU458738 UEY458728:UEY458738 TVC458728:TVC458738 TLG458728:TLG458738 TBK458728:TBK458738 SRO458728:SRO458738 SHS458728:SHS458738 RXW458728:RXW458738 ROA458728:ROA458738 REE458728:REE458738 QUI458728:QUI458738 QKM458728:QKM458738 QAQ458728:QAQ458738 PQU458728:PQU458738 PGY458728:PGY458738 OXC458728:OXC458738 ONG458728:ONG458738 ODK458728:ODK458738 NTO458728:NTO458738 NJS458728:NJS458738 MZW458728:MZW458738 MQA458728:MQA458738 MGE458728:MGE458738 LWI458728:LWI458738 LMM458728:LMM458738 LCQ458728:LCQ458738 KSU458728:KSU458738 KIY458728:KIY458738 JZC458728:JZC458738 JPG458728:JPG458738 JFK458728:JFK458738 IVO458728:IVO458738 ILS458728:ILS458738 IBW458728:IBW458738 HSA458728:HSA458738 HIE458728:HIE458738 GYI458728:GYI458738 GOM458728:GOM458738 GEQ458728:GEQ458738 FUU458728:FUU458738 FKY458728:FKY458738 FBC458728:FBC458738 ERG458728:ERG458738 EHK458728:EHK458738 DXO458728:DXO458738 DNS458728:DNS458738 DDW458728:DDW458738 CUA458728:CUA458738 CKE458728:CKE458738 CAI458728:CAI458738 BQM458728:BQM458738 BGQ458728:BGQ458738 AWU458728:AWU458738 AMY458728:AMY458738 ADC458728:ADC458738 TG458728:TG458738 JK458728:JK458738 N458751:N458761 WVW393192:WVW393202 WMA393192:WMA393202 WCE393192:WCE393202 VSI393192:VSI393202 VIM393192:VIM393202 UYQ393192:UYQ393202 UOU393192:UOU393202 UEY393192:UEY393202 TVC393192:TVC393202 TLG393192:TLG393202 TBK393192:TBK393202 SRO393192:SRO393202 SHS393192:SHS393202 RXW393192:RXW393202 ROA393192:ROA393202 REE393192:REE393202 QUI393192:QUI393202 QKM393192:QKM393202 QAQ393192:QAQ393202 PQU393192:PQU393202 PGY393192:PGY393202 OXC393192:OXC393202 ONG393192:ONG393202 ODK393192:ODK393202 NTO393192:NTO393202 NJS393192:NJS393202 MZW393192:MZW393202 MQA393192:MQA393202 MGE393192:MGE393202 LWI393192:LWI393202 LMM393192:LMM393202 LCQ393192:LCQ393202 KSU393192:KSU393202 KIY393192:KIY393202 JZC393192:JZC393202 JPG393192:JPG393202 JFK393192:JFK393202 IVO393192:IVO393202 ILS393192:ILS393202 IBW393192:IBW393202 HSA393192:HSA393202 HIE393192:HIE393202 GYI393192:GYI393202 GOM393192:GOM393202 GEQ393192:GEQ393202 FUU393192:FUU393202 FKY393192:FKY393202 FBC393192:FBC393202 ERG393192:ERG393202 EHK393192:EHK393202 DXO393192:DXO393202 DNS393192:DNS393202 DDW393192:DDW393202 CUA393192:CUA393202 CKE393192:CKE393202 CAI393192:CAI393202 BQM393192:BQM393202 BGQ393192:BGQ393202 AWU393192:AWU393202 AMY393192:AMY393202 ADC393192:ADC393202 TG393192:TG393202 JK393192:JK393202 N393215:N393225 WVW327656:WVW327666 WMA327656:WMA327666 WCE327656:WCE327666 VSI327656:VSI327666 VIM327656:VIM327666 UYQ327656:UYQ327666 UOU327656:UOU327666 UEY327656:UEY327666 TVC327656:TVC327666 TLG327656:TLG327666 TBK327656:TBK327666 SRO327656:SRO327666 SHS327656:SHS327666 RXW327656:RXW327666 ROA327656:ROA327666 REE327656:REE327666 QUI327656:QUI327666 QKM327656:QKM327666 QAQ327656:QAQ327666 PQU327656:PQU327666 PGY327656:PGY327666 OXC327656:OXC327666 ONG327656:ONG327666 ODK327656:ODK327666 NTO327656:NTO327666 NJS327656:NJS327666 MZW327656:MZW327666 MQA327656:MQA327666 MGE327656:MGE327666 LWI327656:LWI327666 LMM327656:LMM327666 LCQ327656:LCQ327666 KSU327656:KSU327666 KIY327656:KIY327666 JZC327656:JZC327666 JPG327656:JPG327666 JFK327656:JFK327666 IVO327656:IVO327666 ILS327656:ILS327666 IBW327656:IBW327666 HSA327656:HSA327666 HIE327656:HIE327666 GYI327656:GYI327666 GOM327656:GOM327666 GEQ327656:GEQ327666 FUU327656:FUU327666 FKY327656:FKY327666 FBC327656:FBC327666 ERG327656:ERG327666 EHK327656:EHK327666 DXO327656:DXO327666 DNS327656:DNS327666 DDW327656:DDW327666 CUA327656:CUA327666 CKE327656:CKE327666 CAI327656:CAI327666 BQM327656:BQM327666 BGQ327656:BGQ327666 AWU327656:AWU327666 AMY327656:AMY327666 ADC327656:ADC327666 TG327656:TG327666 JK327656:JK327666 N327679:N327689 WVW262120:WVW262130 WMA262120:WMA262130 WCE262120:WCE262130 VSI262120:VSI262130 VIM262120:VIM262130 UYQ262120:UYQ262130 UOU262120:UOU262130 UEY262120:UEY262130 TVC262120:TVC262130 TLG262120:TLG262130 TBK262120:TBK262130 SRO262120:SRO262130 SHS262120:SHS262130 RXW262120:RXW262130 ROA262120:ROA262130 REE262120:REE262130 QUI262120:QUI262130 QKM262120:QKM262130 QAQ262120:QAQ262130 PQU262120:PQU262130 PGY262120:PGY262130 OXC262120:OXC262130 ONG262120:ONG262130 ODK262120:ODK262130 NTO262120:NTO262130 NJS262120:NJS262130 MZW262120:MZW262130 MQA262120:MQA262130 MGE262120:MGE262130 LWI262120:LWI262130 LMM262120:LMM262130 LCQ262120:LCQ262130 KSU262120:KSU262130 KIY262120:KIY262130 JZC262120:JZC262130 JPG262120:JPG262130 JFK262120:JFK262130 IVO262120:IVO262130 ILS262120:ILS262130 IBW262120:IBW262130 HSA262120:HSA262130 HIE262120:HIE262130 GYI262120:GYI262130 GOM262120:GOM262130 GEQ262120:GEQ262130 FUU262120:FUU262130 FKY262120:FKY262130 FBC262120:FBC262130 ERG262120:ERG262130 EHK262120:EHK262130 DXO262120:DXO262130 DNS262120:DNS262130 DDW262120:DDW262130 CUA262120:CUA262130 CKE262120:CKE262130 CAI262120:CAI262130 BQM262120:BQM262130 BGQ262120:BGQ262130 AWU262120:AWU262130 AMY262120:AMY262130 ADC262120:ADC262130 TG262120:TG262130 JK262120:JK262130 N262143:N262153 WVW196584:WVW196594 WMA196584:WMA196594 WCE196584:WCE196594 VSI196584:VSI196594 VIM196584:VIM196594 UYQ196584:UYQ196594 UOU196584:UOU196594 UEY196584:UEY196594 TVC196584:TVC196594 TLG196584:TLG196594 TBK196584:TBK196594 SRO196584:SRO196594 SHS196584:SHS196594 RXW196584:RXW196594 ROA196584:ROA196594 REE196584:REE196594 QUI196584:QUI196594 QKM196584:QKM196594 QAQ196584:QAQ196594 PQU196584:PQU196594 PGY196584:PGY196594 OXC196584:OXC196594 ONG196584:ONG196594 ODK196584:ODK196594 NTO196584:NTO196594 NJS196584:NJS196594 MZW196584:MZW196594 MQA196584:MQA196594 MGE196584:MGE196594 LWI196584:LWI196594 LMM196584:LMM196594 LCQ196584:LCQ196594 KSU196584:KSU196594 KIY196584:KIY196594 JZC196584:JZC196594 JPG196584:JPG196594 JFK196584:JFK196594 IVO196584:IVO196594 ILS196584:ILS196594 IBW196584:IBW196594 HSA196584:HSA196594 HIE196584:HIE196594 GYI196584:GYI196594 GOM196584:GOM196594 GEQ196584:GEQ196594 FUU196584:FUU196594 FKY196584:FKY196594 FBC196584:FBC196594 ERG196584:ERG196594 EHK196584:EHK196594 DXO196584:DXO196594 DNS196584:DNS196594 DDW196584:DDW196594 CUA196584:CUA196594 CKE196584:CKE196594 CAI196584:CAI196594 BQM196584:BQM196594 BGQ196584:BGQ196594 AWU196584:AWU196594 AMY196584:AMY196594 ADC196584:ADC196594 TG196584:TG196594 JK196584:JK196594 N196607:N196617 WVW131048:WVW131058 WMA131048:WMA131058 WCE131048:WCE131058 VSI131048:VSI131058 VIM131048:VIM131058 UYQ131048:UYQ131058 UOU131048:UOU131058 UEY131048:UEY131058 TVC131048:TVC131058 TLG131048:TLG131058 TBK131048:TBK131058 SRO131048:SRO131058 SHS131048:SHS131058 RXW131048:RXW131058 ROA131048:ROA131058 REE131048:REE131058 QUI131048:QUI131058 QKM131048:QKM131058 QAQ131048:QAQ131058 PQU131048:PQU131058 PGY131048:PGY131058 OXC131048:OXC131058 ONG131048:ONG131058 ODK131048:ODK131058 NTO131048:NTO131058 NJS131048:NJS131058 MZW131048:MZW131058 MQA131048:MQA131058 MGE131048:MGE131058 LWI131048:LWI131058 LMM131048:LMM131058 LCQ131048:LCQ131058 KSU131048:KSU131058 KIY131048:KIY131058 JZC131048:JZC131058 JPG131048:JPG131058 JFK131048:JFK131058 IVO131048:IVO131058 ILS131048:ILS131058 IBW131048:IBW131058 HSA131048:HSA131058 HIE131048:HIE131058 GYI131048:GYI131058 GOM131048:GOM131058 GEQ131048:GEQ131058 FUU131048:FUU131058 FKY131048:FKY131058 FBC131048:FBC131058 ERG131048:ERG131058 EHK131048:EHK131058 DXO131048:DXO131058 DNS131048:DNS131058 DDW131048:DDW131058 CUA131048:CUA131058 CKE131048:CKE131058 CAI131048:CAI131058 BQM131048:BQM131058 BGQ131048:BGQ131058 AWU131048:AWU131058 AMY131048:AMY131058 ADC131048:ADC131058 TG131048:TG131058 JK131048:JK131058 N131071:N131081 WVW65512:WVW65522 WMA65512:WMA65522 WCE65512:WCE65522 VSI65512:VSI65522 VIM65512:VIM65522 UYQ65512:UYQ65522 UOU65512:UOU65522 UEY65512:UEY65522 TVC65512:TVC65522 TLG65512:TLG65522 TBK65512:TBK65522 SRO65512:SRO65522 SHS65512:SHS65522 RXW65512:RXW65522 ROA65512:ROA65522 REE65512:REE65522 QUI65512:QUI65522 QKM65512:QKM65522 QAQ65512:QAQ65522 PQU65512:PQU65522 PGY65512:PGY65522 OXC65512:OXC65522 ONG65512:ONG65522 ODK65512:ODK65522 NTO65512:NTO65522 NJS65512:NJS65522 MZW65512:MZW65522 MQA65512:MQA65522 MGE65512:MGE65522 LWI65512:LWI65522 LMM65512:LMM65522 LCQ65512:LCQ65522 KSU65512:KSU65522 KIY65512:KIY65522 JZC65512:JZC65522 JPG65512:JPG65522 JFK65512:JFK65522 IVO65512:IVO65522 ILS65512:ILS65522 IBW65512:IBW65522 HSA65512:HSA65522 HIE65512:HIE65522 GYI65512:GYI65522 GOM65512:GOM65522 GEQ65512:GEQ65522 FUU65512:FUU65522 FKY65512:FKY65522 FBC65512:FBC65522 ERG65512:ERG65522 EHK65512:EHK65522 DXO65512:DXO65522 DNS65512:DNS65522 DDW65512:DDW65522 CUA65512:CUA65522 CKE65512:CKE65522 CAI65512:CAI65522 BQM65512:BQM65522 BGQ65512:BGQ65522 AWU65512:AWU65522 AMY65512:AMY65522 ADC65512:ADC65522 TG65512:TG65522 JK65512:JK65522 N65535:N65545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IY7:IY9 SU7:SU9" xr:uid="{ADE4A579-6DC6-4936-B9FF-0C1F1BD01483}">
      <formula1>$L$26:$L$40</formula1>
    </dataValidation>
    <dataValidation type="list" showInputMessage="1" showErrorMessage="1" sqref="WVQ983016:WVQ983026 WLU983016:WLU983026 WBY983016:WBY983026 VSC983016:VSC983026 VIG983016:VIG983026 UYK983016:UYK983026 UOO983016:UOO983026 UES983016:UES983026 TUW983016:TUW983026 TLA983016:TLA983026 TBE983016:TBE983026 SRI983016:SRI983026 SHM983016:SHM983026 RXQ983016:RXQ983026 RNU983016:RNU983026 RDY983016:RDY983026 QUC983016:QUC983026 QKG983016:QKG983026 QAK983016:QAK983026 PQO983016:PQO983026 PGS983016:PGS983026 OWW983016:OWW983026 ONA983016:ONA983026 ODE983016:ODE983026 NTI983016:NTI983026 NJM983016:NJM983026 MZQ983016:MZQ983026 MPU983016:MPU983026 MFY983016:MFY983026 LWC983016:LWC983026 LMG983016:LMG983026 LCK983016:LCK983026 KSO983016:KSO983026 KIS983016:KIS983026 JYW983016:JYW983026 JPA983016:JPA983026 JFE983016:JFE983026 IVI983016:IVI983026 ILM983016:ILM983026 IBQ983016:IBQ983026 HRU983016:HRU983026 HHY983016:HHY983026 GYC983016:GYC983026 GOG983016:GOG983026 GEK983016:GEK983026 FUO983016:FUO983026 FKS983016:FKS983026 FAW983016:FAW983026 ERA983016:ERA983026 EHE983016:EHE983026 DXI983016:DXI983026 DNM983016:DNM983026 DDQ983016:DDQ983026 CTU983016:CTU983026 CJY983016:CJY983026 CAC983016:CAC983026 BQG983016:BQG983026 BGK983016:BGK983026 AWO983016:AWO983026 AMS983016:AMS983026 ACW983016:ACW983026 TA983016:TA983026 JE983016:JE983026 WVQ917480:WVQ917490 WLU917480:WLU917490 WBY917480:WBY917490 VSC917480:VSC917490 VIG917480:VIG917490 UYK917480:UYK917490 UOO917480:UOO917490 UES917480:UES917490 TUW917480:TUW917490 TLA917480:TLA917490 TBE917480:TBE917490 SRI917480:SRI917490 SHM917480:SHM917490 RXQ917480:RXQ917490 RNU917480:RNU917490 RDY917480:RDY917490 QUC917480:QUC917490 QKG917480:QKG917490 QAK917480:QAK917490 PQO917480:PQO917490 PGS917480:PGS917490 OWW917480:OWW917490 ONA917480:ONA917490 ODE917480:ODE917490 NTI917480:NTI917490 NJM917480:NJM917490 MZQ917480:MZQ917490 MPU917480:MPU917490 MFY917480:MFY917490 LWC917480:LWC917490 LMG917480:LMG917490 LCK917480:LCK917490 KSO917480:KSO917490 KIS917480:KIS917490 JYW917480:JYW917490 JPA917480:JPA917490 JFE917480:JFE917490 IVI917480:IVI917490 ILM917480:ILM917490 IBQ917480:IBQ917490 HRU917480:HRU917490 HHY917480:HHY917490 GYC917480:GYC917490 GOG917480:GOG917490 GEK917480:GEK917490 FUO917480:FUO917490 FKS917480:FKS917490 FAW917480:FAW917490 ERA917480:ERA917490 EHE917480:EHE917490 DXI917480:DXI917490 DNM917480:DNM917490 DDQ917480:DDQ917490 CTU917480:CTU917490 CJY917480:CJY917490 CAC917480:CAC917490 BQG917480:BQG917490 BGK917480:BGK917490 AWO917480:AWO917490 AMS917480:AMS917490 ACW917480:ACW917490 TA917480:TA917490 JE917480:JE917490 WVQ851944:WVQ851954 WLU851944:WLU851954 WBY851944:WBY851954 VSC851944:VSC851954 VIG851944:VIG851954 UYK851944:UYK851954 UOO851944:UOO851954 UES851944:UES851954 TUW851944:TUW851954 TLA851944:TLA851954 TBE851944:TBE851954 SRI851944:SRI851954 SHM851944:SHM851954 RXQ851944:RXQ851954 RNU851944:RNU851954 RDY851944:RDY851954 QUC851944:QUC851954 QKG851944:QKG851954 QAK851944:QAK851954 PQO851944:PQO851954 PGS851944:PGS851954 OWW851944:OWW851954 ONA851944:ONA851954 ODE851944:ODE851954 NTI851944:NTI851954 NJM851944:NJM851954 MZQ851944:MZQ851954 MPU851944:MPU851954 MFY851944:MFY851954 LWC851944:LWC851954 LMG851944:LMG851954 LCK851944:LCK851954 KSO851944:KSO851954 KIS851944:KIS851954 JYW851944:JYW851954 JPA851944:JPA851954 JFE851944:JFE851954 IVI851944:IVI851954 ILM851944:ILM851954 IBQ851944:IBQ851954 HRU851944:HRU851954 HHY851944:HHY851954 GYC851944:GYC851954 GOG851944:GOG851954 GEK851944:GEK851954 FUO851944:FUO851954 FKS851944:FKS851954 FAW851944:FAW851954 ERA851944:ERA851954 EHE851944:EHE851954 DXI851944:DXI851954 DNM851944:DNM851954 DDQ851944:DDQ851954 CTU851944:CTU851954 CJY851944:CJY851954 CAC851944:CAC851954 BQG851944:BQG851954 BGK851944:BGK851954 AWO851944:AWO851954 AMS851944:AMS851954 ACW851944:ACW851954 TA851944:TA851954 JE851944:JE851954 WVQ786408:WVQ786418 WLU786408:WLU786418 WBY786408:WBY786418 VSC786408:VSC786418 VIG786408:VIG786418 UYK786408:UYK786418 UOO786408:UOO786418 UES786408:UES786418 TUW786408:TUW786418 TLA786408:TLA786418 TBE786408:TBE786418 SRI786408:SRI786418 SHM786408:SHM786418 RXQ786408:RXQ786418 RNU786408:RNU786418 RDY786408:RDY786418 QUC786408:QUC786418 QKG786408:QKG786418 QAK786408:QAK786418 PQO786408:PQO786418 PGS786408:PGS786418 OWW786408:OWW786418 ONA786408:ONA786418 ODE786408:ODE786418 NTI786408:NTI786418 NJM786408:NJM786418 MZQ786408:MZQ786418 MPU786408:MPU786418 MFY786408:MFY786418 LWC786408:LWC786418 LMG786408:LMG786418 LCK786408:LCK786418 KSO786408:KSO786418 KIS786408:KIS786418 JYW786408:JYW786418 JPA786408:JPA786418 JFE786408:JFE786418 IVI786408:IVI786418 ILM786408:ILM786418 IBQ786408:IBQ786418 HRU786408:HRU786418 HHY786408:HHY786418 GYC786408:GYC786418 GOG786408:GOG786418 GEK786408:GEK786418 FUO786408:FUO786418 FKS786408:FKS786418 FAW786408:FAW786418 ERA786408:ERA786418 EHE786408:EHE786418 DXI786408:DXI786418 DNM786408:DNM786418 DDQ786408:DDQ786418 CTU786408:CTU786418 CJY786408:CJY786418 CAC786408:CAC786418 BQG786408:BQG786418 BGK786408:BGK786418 AWO786408:AWO786418 AMS786408:AMS786418 ACW786408:ACW786418 TA786408:TA786418 JE786408:JE786418 WVQ720872:WVQ720882 WLU720872:WLU720882 WBY720872:WBY720882 VSC720872:VSC720882 VIG720872:VIG720882 UYK720872:UYK720882 UOO720872:UOO720882 UES720872:UES720882 TUW720872:TUW720882 TLA720872:TLA720882 TBE720872:TBE720882 SRI720872:SRI720882 SHM720872:SHM720882 RXQ720872:RXQ720882 RNU720872:RNU720882 RDY720872:RDY720882 QUC720872:QUC720882 QKG720872:QKG720882 QAK720872:QAK720882 PQO720872:PQO720882 PGS720872:PGS720882 OWW720872:OWW720882 ONA720872:ONA720882 ODE720872:ODE720882 NTI720872:NTI720882 NJM720872:NJM720882 MZQ720872:MZQ720882 MPU720872:MPU720882 MFY720872:MFY720882 LWC720872:LWC720882 LMG720872:LMG720882 LCK720872:LCK720882 KSO720872:KSO720882 KIS720872:KIS720882 JYW720872:JYW720882 JPA720872:JPA720882 JFE720872:JFE720882 IVI720872:IVI720882 ILM720872:ILM720882 IBQ720872:IBQ720882 HRU720872:HRU720882 HHY720872:HHY720882 GYC720872:GYC720882 GOG720872:GOG720882 GEK720872:GEK720882 FUO720872:FUO720882 FKS720872:FKS720882 FAW720872:FAW720882 ERA720872:ERA720882 EHE720872:EHE720882 DXI720872:DXI720882 DNM720872:DNM720882 DDQ720872:DDQ720882 CTU720872:CTU720882 CJY720872:CJY720882 CAC720872:CAC720882 BQG720872:BQG720882 BGK720872:BGK720882 AWO720872:AWO720882 AMS720872:AMS720882 ACW720872:ACW720882 TA720872:TA720882 JE720872:JE720882 WVQ655336:WVQ655346 WLU655336:WLU655346 WBY655336:WBY655346 VSC655336:VSC655346 VIG655336:VIG655346 UYK655336:UYK655346 UOO655336:UOO655346 UES655336:UES655346 TUW655336:TUW655346 TLA655336:TLA655346 TBE655336:TBE655346 SRI655336:SRI655346 SHM655336:SHM655346 RXQ655336:RXQ655346 RNU655336:RNU655346 RDY655336:RDY655346 QUC655336:QUC655346 QKG655336:QKG655346 QAK655336:QAK655346 PQO655336:PQO655346 PGS655336:PGS655346 OWW655336:OWW655346 ONA655336:ONA655346 ODE655336:ODE655346 NTI655336:NTI655346 NJM655336:NJM655346 MZQ655336:MZQ655346 MPU655336:MPU655346 MFY655336:MFY655346 LWC655336:LWC655346 LMG655336:LMG655346 LCK655336:LCK655346 KSO655336:KSO655346 KIS655336:KIS655346 JYW655336:JYW655346 JPA655336:JPA655346 JFE655336:JFE655346 IVI655336:IVI655346 ILM655336:ILM655346 IBQ655336:IBQ655346 HRU655336:HRU655346 HHY655336:HHY655346 GYC655336:GYC655346 GOG655336:GOG655346 GEK655336:GEK655346 FUO655336:FUO655346 FKS655336:FKS655346 FAW655336:FAW655346 ERA655336:ERA655346 EHE655336:EHE655346 DXI655336:DXI655346 DNM655336:DNM655346 DDQ655336:DDQ655346 CTU655336:CTU655346 CJY655336:CJY655346 CAC655336:CAC655346 BQG655336:BQG655346 BGK655336:BGK655346 AWO655336:AWO655346 AMS655336:AMS655346 ACW655336:ACW655346 TA655336:TA655346 JE655336:JE655346 WVQ589800:WVQ589810 WLU589800:WLU589810 WBY589800:WBY589810 VSC589800:VSC589810 VIG589800:VIG589810 UYK589800:UYK589810 UOO589800:UOO589810 UES589800:UES589810 TUW589800:TUW589810 TLA589800:TLA589810 TBE589800:TBE589810 SRI589800:SRI589810 SHM589800:SHM589810 RXQ589800:RXQ589810 RNU589800:RNU589810 RDY589800:RDY589810 QUC589800:QUC589810 QKG589800:QKG589810 QAK589800:QAK589810 PQO589800:PQO589810 PGS589800:PGS589810 OWW589800:OWW589810 ONA589800:ONA589810 ODE589800:ODE589810 NTI589800:NTI589810 NJM589800:NJM589810 MZQ589800:MZQ589810 MPU589800:MPU589810 MFY589800:MFY589810 LWC589800:LWC589810 LMG589800:LMG589810 LCK589800:LCK589810 KSO589800:KSO589810 KIS589800:KIS589810 JYW589800:JYW589810 JPA589800:JPA589810 JFE589800:JFE589810 IVI589800:IVI589810 ILM589800:ILM589810 IBQ589800:IBQ589810 HRU589800:HRU589810 HHY589800:HHY589810 GYC589800:GYC589810 GOG589800:GOG589810 GEK589800:GEK589810 FUO589800:FUO589810 FKS589800:FKS589810 FAW589800:FAW589810 ERA589800:ERA589810 EHE589800:EHE589810 DXI589800:DXI589810 DNM589800:DNM589810 DDQ589800:DDQ589810 CTU589800:CTU589810 CJY589800:CJY589810 CAC589800:CAC589810 BQG589800:BQG589810 BGK589800:BGK589810 AWO589800:AWO589810 AMS589800:AMS589810 ACW589800:ACW589810 TA589800:TA589810 JE589800:JE589810 WVQ524264:WVQ524274 WLU524264:WLU524274 WBY524264:WBY524274 VSC524264:VSC524274 VIG524264:VIG524274 UYK524264:UYK524274 UOO524264:UOO524274 UES524264:UES524274 TUW524264:TUW524274 TLA524264:TLA524274 TBE524264:TBE524274 SRI524264:SRI524274 SHM524264:SHM524274 RXQ524264:RXQ524274 RNU524264:RNU524274 RDY524264:RDY524274 QUC524264:QUC524274 QKG524264:QKG524274 QAK524264:QAK524274 PQO524264:PQO524274 PGS524264:PGS524274 OWW524264:OWW524274 ONA524264:ONA524274 ODE524264:ODE524274 NTI524264:NTI524274 NJM524264:NJM524274 MZQ524264:MZQ524274 MPU524264:MPU524274 MFY524264:MFY524274 LWC524264:LWC524274 LMG524264:LMG524274 LCK524264:LCK524274 KSO524264:KSO524274 KIS524264:KIS524274 JYW524264:JYW524274 JPA524264:JPA524274 JFE524264:JFE524274 IVI524264:IVI524274 ILM524264:ILM524274 IBQ524264:IBQ524274 HRU524264:HRU524274 HHY524264:HHY524274 GYC524264:GYC524274 GOG524264:GOG524274 GEK524264:GEK524274 FUO524264:FUO524274 FKS524264:FKS524274 FAW524264:FAW524274 ERA524264:ERA524274 EHE524264:EHE524274 DXI524264:DXI524274 DNM524264:DNM524274 DDQ524264:DDQ524274 CTU524264:CTU524274 CJY524264:CJY524274 CAC524264:CAC524274 BQG524264:BQG524274 BGK524264:BGK524274 AWO524264:AWO524274 AMS524264:AMS524274 ACW524264:ACW524274 TA524264:TA524274 JE524264:JE524274 WVQ458728:WVQ458738 WLU458728:WLU458738 WBY458728:WBY458738 VSC458728:VSC458738 VIG458728:VIG458738 UYK458728:UYK458738 UOO458728:UOO458738 UES458728:UES458738 TUW458728:TUW458738 TLA458728:TLA458738 TBE458728:TBE458738 SRI458728:SRI458738 SHM458728:SHM458738 RXQ458728:RXQ458738 RNU458728:RNU458738 RDY458728:RDY458738 QUC458728:QUC458738 QKG458728:QKG458738 QAK458728:QAK458738 PQO458728:PQO458738 PGS458728:PGS458738 OWW458728:OWW458738 ONA458728:ONA458738 ODE458728:ODE458738 NTI458728:NTI458738 NJM458728:NJM458738 MZQ458728:MZQ458738 MPU458728:MPU458738 MFY458728:MFY458738 LWC458728:LWC458738 LMG458728:LMG458738 LCK458728:LCK458738 KSO458728:KSO458738 KIS458728:KIS458738 JYW458728:JYW458738 JPA458728:JPA458738 JFE458728:JFE458738 IVI458728:IVI458738 ILM458728:ILM458738 IBQ458728:IBQ458738 HRU458728:HRU458738 HHY458728:HHY458738 GYC458728:GYC458738 GOG458728:GOG458738 GEK458728:GEK458738 FUO458728:FUO458738 FKS458728:FKS458738 FAW458728:FAW458738 ERA458728:ERA458738 EHE458728:EHE458738 DXI458728:DXI458738 DNM458728:DNM458738 DDQ458728:DDQ458738 CTU458728:CTU458738 CJY458728:CJY458738 CAC458728:CAC458738 BQG458728:BQG458738 BGK458728:BGK458738 AWO458728:AWO458738 AMS458728:AMS458738 ACW458728:ACW458738 TA458728:TA458738 JE458728:JE458738 WVQ393192:WVQ393202 WLU393192:WLU393202 WBY393192:WBY393202 VSC393192:VSC393202 VIG393192:VIG393202 UYK393192:UYK393202 UOO393192:UOO393202 UES393192:UES393202 TUW393192:TUW393202 TLA393192:TLA393202 TBE393192:TBE393202 SRI393192:SRI393202 SHM393192:SHM393202 RXQ393192:RXQ393202 RNU393192:RNU393202 RDY393192:RDY393202 QUC393192:QUC393202 QKG393192:QKG393202 QAK393192:QAK393202 PQO393192:PQO393202 PGS393192:PGS393202 OWW393192:OWW393202 ONA393192:ONA393202 ODE393192:ODE393202 NTI393192:NTI393202 NJM393192:NJM393202 MZQ393192:MZQ393202 MPU393192:MPU393202 MFY393192:MFY393202 LWC393192:LWC393202 LMG393192:LMG393202 LCK393192:LCK393202 KSO393192:KSO393202 KIS393192:KIS393202 JYW393192:JYW393202 JPA393192:JPA393202 JFE393192:JFE393202 IVI393192:IVI393202 ILM393192:ILM393202 IBQ393192:IBQ393202 HRU393192:HRU393202 HHY393192:HHY393202 GYC393192:GYC393202 GOG393192:GOG393202 GEK393192:GEK393202 FUO393192:FUO393202 FKS393192:FKS393202 FAW393192:FAW393202 ERA393192:ERA393202 EHE393192:EHE393202 DXI393192:DXI393202 DNM393192:DNM393202 DDQ393192:DDQ393202 CTU393192:CTU393202 CJY393192:CJY393202 CAC393192:CAC393202 BQG393192:BQG393202 BGK393192:BGK393202 AWO393192:AWO393202 AMS393192:AMS393202 ACW393192:ACW393202 TA393192:TA393202 JE393192:JE393202 WVQ327656:WVQ327666 WLU327656:WLU327666 WBY327656:WBY327666 VSC327656:VSC327666 VIG327656:VIG327666 UYK327656:UYK327666 UOO327656:UOO327666 UES327656:UES327666 TUW327656:TUW327666 TLA327656:TLA327666 TBE327656:TBE327666 SRI327656:SRI327666 SHM327656:SHM327666 RXQ327656:RXQ327666 RNU327656:RNU327666 RDY327656:RDY327666 QUC327656:QUC327666 QKG327656:QKG327666 QAK327656:QAK327666 PQO327656:PQO327666 PGS327656:PGS327666 OWW327656:OWW327666 ONA327656:ONA327666 ODE327656:ODE327666 NTI327656:NTI327666 NJM327656:NJM327666 MZQ327656:MZQ327666 MPU327656:MPU327666 MFY327656:MFY327666 LWC327656:LWC327666 LMG327656:LMG327666 LCK327656:LCK327666 KSO327656:KSO327666 KIS327656:KIS327666 JYW327656:JYW327666 JPA327656:JPA327666 JFE327656:JFE327666 IVI327656:IVI327666 ILM327656:ILM327666 IBQ327656:IBQ327666 HRU327656:HRU327666 HHY327656:HHY327666 GYC327656:GYC327666 GOG327656:GOG327666 GEK327656:GEK327666 FUO327656:FUO327666 FKS327656:FKS327666 FAW327656:FAW327666 ERA327656:ERA327666 EHE327656:EHE327666 DXI327656:DXI327666 DNM327656:DNM327666 DDQ327656:DDQ327666 CTU327656:CTU327666 CJY327656:CJY327666 CAC327656:CAC327666 BQG327656:BQG327666 BGK327656:BGK327666 AWO327656:AWO327666 AMS327656:AMS327666 ACW327656:ACW327666 TA327656:TA327666 JE327656:JE327666 WVQ262120:WVQ262130 WLU262120:WLU262130 WBY262120:WBY262130 VSC262120:VSC262130 VIG262120:VIG262130 UYK262120:UYK262130 UOO262120:UOO262130 UES262120:UES262130 TUW262120:TUW262130 TLA262120:TLA262130 TBE262120:TBE262130 SRI262120:SRI262130 SHM262120:SHM262130 RXQ262120:RXQ262130 RNU262120:RNU262130 RDY262120:RDY262130 QUC262120:QUC262130 QKG262120:QKG262130 QAK262120:QAK262130 PQO262120:PQO262130 PGS262120:PGS262130 OWW262120:OWW262130 ONA262120:ONA262130 ODE262120:ODE262130 NTI262120:NTI262130 NJM262120:NJM262130 MZQ262120:MZQ262130 MPU262120:MPU262130 MFY262120:MFY262130 LWC262120:LWC262130 LMG262120:LMG262130 LCK262120:LCK262130 KSO262120:KSO262130 KIS262120:KIS262130 JYW262120:JYW262130 JPA262120:JPA262130 JFE262120:JFE262130 IVI262120:IVI262130 ILM262120:ILM262130 IBQ262120:IBQ262130 HRU262120:HRU262130 HHY262120:HHY262130 GYC262120:GYC262130 GOG262120:GOG262130 GEK262120:GEK262130 FUO262120:FUO262130 FKS262120:FKS262130 FAW262120:FAW262130 ERA262120:ERA262130 EHE262120:EHE262130 DXI262120:DXI262130 DNM262120:DNM262130 DDQ262120:DDQ262130 CTU262120:CTU262130 CJY262120:CJY262130 CAC262120:CAC262130 BQG262120:BQG262130 BGK262120:BGK262130 AWO262120:AWO262130 AMS262120:AMS262130 ACW262120:ACW262130 TA262120:TA262130 JE262120:JE262130 WVQ196584:WVQ196594 WLU196584:WLU196594 WBY196584:WBY196594 VSC196584:VSC196594 VIG196584:VIG196594 UYK196584:UYK196594 UOO196584:UOO196594 UES196584:UES196594 TUW196584:TUW196594 TLA196584:TLA196594 TBE196584:TBE196594 SRI196584:SRI196594 SHM196584:SHM196594 RXQ196584:RXQ196594 RNU196584:RNU196594 RDY196584:RDY196594 QUC196584:QUC196594 QKG196584:QKG196594 QAK196584:QAK196594 PQO196584:PQO196594 PGS196584:PGS196594 OWW196584:OWW196594 ONA196584:ONA196594 ODE196584:ODE196594 NTI196584:NTI196594 NJM196584:NJM196594 MZQ196584:MZQ196594 MPU196584:MPU196594 MFY196584:MFY196594 LWC196584:LWC196594 LMG196584:LMG196594 LCK196584:LCK196594 KSO196584:KSO196594 KIS196584:KIS196594 JYW196584:JYW196594 JPA196584:JPA196594 JFE196584:JFE196594 IVI196584:IVI196594 ILM196584:ILM196594 IBQ196584:IBQ196594 HRU196584:HRU196594 HHY196584:HHY196594 GYC196584:GYC196594 GOG196584:GOG196594 GEK196584:GEK196594 FUO196584:FUO196594 FKS196584:FKS196594 FAW196584:FAW196594 ERA196584:ERA196594 EHE196584:EHE196594 DXI196584:DXI196594 DNM196584:DNM196594 DDQ196584:DDQ196594 CTU196584:CTU196594 CJY196584:CJY196594 CAC196584:CAC196594 BQG196584:BQG196594 BGK196584:BGK196594 AWO196584:AWO196594 AMS196584:AMS196594 ACW196584:ACW196594 TA196584:TA196594 JE196584:JE196594 WVQ131048:WVQ131058 WLU131048:WLU131058 WBY131048:WBY131058 VSC131048:VSC131058 VIG131048:VIG131058 UYK131048:UYK131058 UOO131048:UOO131058 UES131048:UES131058 TUW131048:TUW131058 TLA131048:TLA131058 TBE131048:TBE131058 SRI131048:SRI131058 SHM131048:SHM131058 RXQ131048:RXQ131058 RNU131048:RNU131058 RDY131048:RDY131058 QUC131048:QUC131058 QKG131048:QKG131058 QAK131048:QAK131058 PQO131048:PQO131058 PGS131048:PGS131058 OWW131048:OWW131058 ONA131048:ONA131058 ODE131048:ODE131058 NTI131048:NTI131058 NJM131048:NJM131058 MZQ131048:MZQ131058 MPU131048:MPU131058 MFY131048:MFY131058 LWC131048:LWC131058 LMG131048:LMG131058 LCK131048:LCK131058 KSO131048:KSO131058 KIS131048:KIS131058 JYW131048:JYW131058 JPA131048:JPA131058 JFE131048:JFE131058 IVI131048:IVI131058 ILM131048:ILM131058 IBQ131048:IBQ131058 HRU131048:HRU131058 HHY131048:HHY131058 GYC131048:GYC131058 GOG131048:GOG131058 GEK131048:GEK131058 FUO131048:FUO131058 FKS131048:FKS131058 FAW131048:FAW131058 ERA131048:ERA131058 EHE131048:EHE131058 DXI131048:DXI131058 DNM131048:DNM131058 DDQ131048:DDQ131058 CTU131048:CTU131058 CJY131048:CJY131058 CAC131048:CAC131058 BQG131048:BQG131058 BGK131048:BGK131058 AWO131048:AWO131058 AMS131048:AMS131058 ACW131048:ACW131058 TA131048:TA131058 JE131048:JE131058 WVQ65512:WVQ65522 WLU65512:WLU65522 WBY65512:WBY65522 VSC65512:VSC65522 VIG65512:VIG65522 UYK65512:UYK65522 UOO65512:UOO65522 UES65512:UES65522 TUW65512:TUW65522 TLA65512:TLA65522 TBE65512:TBE65522 SRI65512:SRI65522 SHM65512:SHM65522 RXQ65512:RXQ65522 RNU65512:RNU65522 RDY65512:RDY65522 QUC65512:QUC65522 QKG65512:QKG65522 QAK65512:QAK65522 PQO65512:PQO65522 PGS65512:PGS65522 OWW65512:OWW65522 ONA65512:ONA65522 ODE65512:ODE65522 NTI65512:NTI65522 NJM65512:NJM65522 MZQ65512:MZQ65522 MPU65512:MPU65522 MFY65512:MFY65522 LWC65512:LWC65522 LMG65512:LMG65522 LCK65512:LCK65522 KSO65512:KSO65522 KIS65512:KIS65522 JYW65512:JYW65522 JPA65512:JPA65522 JFE65512:JFE65522 IVI65512:IVI65522 ILM65512:ILM65522 IBQ65512:IBQ65522 HRU65512:HRU65522 HHY65512:HHY65522 GYC65512:GYC65522 GOG65512:GOG65522 GEK65512:GEK65522 FUO65512:FUO65522 FKS65512:FKS65522 FAW65512:FAW65522 ERA65512:ERA65522 EHE65512:EHE65522 DXI65512:DXI65522 DNM65512:DNM65522 DDQ65512:DDQ65522 CTU65512:CTU65522 CJY65512:CJY65522 CAC65512:CAC65522 BQG65512:BQG65522 BGK65512:BGK65522 AWO65512:AWO65522 AMS65512:AMS65522 ACW65512:ACW65522 TA65512:TA65522 JE65512:JE65522 F65535:G65545 F131071:G131081 F196607:G196617 F262143:G262153 F327679:G327689 F393215:G393225 F458751:G458761 F524287:G524297 F589823:G589833 F655359:G655369 F720895:G720905 F786431:G786441 F851967:G851977 F917503:G917513 F983039:G983049 SO7:SO15 ACK7:ACK15 AMG7:AMG15 AWC7:AWC15 BFY7:BFY15 BPU7:BPU15 BZQ7:BZQ15 CJM7:CJM15 CTI7:CTI15 DDE7:DDE15 DNA7:DNA15 DWW7:DWW15 EGS7:EGS15 EQO7:EQO15 FAK7:FAK15 FKG7:FKG15 FUC7:FUC15 GDY7:GDY15 GNU7:GNU15 GXQ7:GXQ15 HHM7:HHM15 HRI7:HRI15 IBE7:IBE15 ILA7:ILA15 IUW7:IUW15 JES7:JES15 JOO7:JOO15 JYK7:JYK15 KIG7:KIG15 KSC7:KSC15 LBY7:LBY15 LLU7:LLU15 LVQ7:LVQ15 MFM7:MFM15 MPI7:MPI15 MZE7:MZE15 NJA7:NJA15 NSW7:NSW15 OCS7:OCS15 OMO7:OMO15 OWK7:OWK15 PGG7:PGG15 PQC7:PQC15 PZY7:PZY15 QJU7:QJU15 QTQ7:QTQ15 RDM7:RDM15 RNI7:RNI15 RXE7:RXE15 SHA7:SHA15 SQW7:SQW15 TAS7:TAS15 TKO7:TKO15 TUK7:TUK15 UEG7:UEG15 UOC7:UOC15 UXY7:UXY15 VHU7:VHU15 VRQ7:VRQ15 WBM7:WBM15 WLI7:WLI15 WVE7:WVE15 IS7:IS15" xr:uid="{6B1F30FB-B761-462C-8DAA-5C3DFB8017F9}">
      <formula1>#REF!</formula1>
    </dataValidation>
    <dataValidation type="list" allowBlank="1" showInputMessage="1" showErrorMessage="1" sqref="F7:F15" xr:uid="{5137492F-08CF-4514-A4BA-626B094D2368}">
      <formula1>$F$26:$F$27</formula1>
    </dataValidation>
    <dataValidation type="list" showInputMessage="1" showErrorMessage="1" sqref="IY10:IY15 SU10:SU15 ACQ10:ACQ15 AMM10:AMM15 AWI10:AWI15 BGE10:BGE15 BQA10:BQA15 BZW10:BZW15 CJS10:CJS15 CTO10:CTO15 DDK10:DDK15 DNG10:DNG15 DXC10:DXC15 EGY10:EGY15 EQU10:EQU15 FAQ10:FAQ15 FKM10:FKM15 FUI10:FUI15 GEE10:GEE15 GOA10:GOA15 GXW10:GXW15 HHS10:HHS15 HRO10:HRO15 IBK10:IBK15 ILG10:ILG15 IVC10:IVC15 JEY10:JEY15 JOU10:JOU15 JYQ10:JYQ15 KIM10:KIM15 KSI10:KSI15 LCE10:LCE15 LMA10:LMA15 LVW10:LVW15 MFS10:MFS15 MPO10:MPO15 MZK10:MZK15 NJG10:NJG15 NTC10:NTC15 OCY10:OCY15 OMU10:OMU15 OWQ10:OWQ15 PGM10:PGM15 PQI10:PQI15 QAE10:QAE15 QKA10:QKA15 QTW10:QTW15 RDS10:RDS15 RNO10:RNO15 RXK10:RXK15 SHG10:SHG15 SRC10:SRC15 TAY10:TAY15 TKU10:TKU15 TUQ10:TUQ15 UEM10:UEM15 UOI10:UOI15 UYE10:UYE15 VIA10:VIA15 VRW10:VRW15 WBS10:WBS15 WLO10:WLO15 WVK10:WVK15" xr:uid="{590F5CB5-A4A2-4F1B-83AF-98CDBB73FC85}">
      <formula1>$L$309:$L$323</formula1>
    </dataValidation>
    <dataValidation type="list" showInputMessage="1" showErrorMessage="1" sqref="WLN10:WLN15 WVJ10:WVJ15 IX10:IX15 ST10:ST15 ACP10:ACP15 AML10:AML15 AWH10:AWH15 BGD10:BGD15 BPZ10:BPZ15 BZV10:BZV15 CJR10:CJR15 CTN10:CTN15 DDJ10:DDJ15 DNF10:DNF15 DXB10:DXB15 EGX10:EGX15 EQT10:EQT15 FAP10:FAP15 FKL10:FKL15 FUH10:FUH15 GED10:GED15 GNZ10:GNZ15 GXV10:GXV15 HHR10:HHR15 HRN10:HRN15 IBJ10:IBJ15 ILF10:ILF15 IVB10:IVB15 JEX10:JEX15 JOT10:JOT15 JYP10:JYP15 KIL10:KIL15 KSH10:KSH15 LCD10:LCD15 LLZ10:LLZ15 LVV10:LVV15 MFR10:MFR15 MPN10:MPN15 MZJ10:MZJ15 NJF10:NJF15 NTB10:NTB15 OCX10:OCX15 OMT10:OMT15 OWP10:OWP15 PGL10:PGL15 PQH10:PQH15 QAD10:QAD15 QJZ10:QJZ15 QTV10:QTV15 RDR10:RDR15 RNN10:RNN15 RXJ10:RXJ15 SHF10:SHF15 SRB10:SRB15 TAX10:TAX15 TKT10:TKT15 TUP10:TUP15 UEL10:UEL15 UOH10:UOH15 UYD10:UYD15 VHZ10:VHZ15 VRV10:VRV15 WBR10:WBR15" xr:uid="{E6B69567-ECCC-4C0A-A75F-513D37932A53}">
      <formula1>$M$309:$M$363</formula1>
    </dataValidation>
    <dataValidation type="list" showInputMessage="1" showErrorMessage="1" sqref="SS10:SS15 IW10:IW15 WVI10:WVI15 WLM10:WLM15 WBQ10:WBQ15 VRU10:VRU15 VHY10:VHY15 UYC10:UYC15 UOG10:UOG15 UEK10:UEK15 TUO10:TUO15 TKS10:TKS15 TAW10:TAW15 SRA10:SRA15 SHE10:SHE15 RXI10:RXI15 RNM10:RNM15 RDQ10:RDQ15 QTU10:QTU15 QJY10:QJY15 QAC10:QAC15 PQG10:PQG15 PGK10:PGK15 OWO10:OWO15 OMS10:OMS15 OCW10:OCW15 NTA10:NTA15 NJE10:NJE15 MZI10:MZI15 MPM10:MPM15 MFQ10:MFQ15 LVU10:LVU15 LLY10:LLY15 LCC10:LCC15 KSG10:KSG15 KIK10:KIK15 JYO10:JYO15 JOS10:JOS15 JEW10:JEW15 IVA10:IVA15 ILE10:ILE15 IBI10:IBI15 HRM10:HRM15 HHQ10:HHQ15 GXU10:GXU15 GNY10:GNY15 GEC10:GEC15 FUG10:FUG15 FKK10:FKK15 FAO10:FAO15 EQS10:EQS15 EGW10:EGW15 DXA10:DXA15 DNE10:DNE15 DDI10:DDI15 CTM10:CTM15 CJQ10:CJQ15 BZU10:BZU15 BPY10:BPY15 BGC10:BGC15 AWG10:AWG15 AMK10:AMK15 ACO10:ACO15" xr:uid="{5C8B36C4-0E8E-4BE3-BA07-D5509C8E0B86}">
      <formula1>$N$309:$N$654</formula1>
    </dataValidation>
    <dataValidation type="list" showInputMessage="1" showErrorMessage="1" sqref="SP10:SP15 IT10:IT15 WVF10:WVF15 WLJ10:WLJ15 WBN10:WBN15 VRR10:VRR15 VHV10:VHV15 UXZ10:UXZ15 UOD10:UOD15 UEH10:UEH15 TUL10:TUL15 TKP10:TKP15 TAT10:TAT15 SQX10:SQX15 SHB10:SHB15 RXF10:RXF15 RNJ10:RNJ15 RDN10:RDN15 QTR10:QTR15 QJV10:QJV15 PZZ10:PZZ15 PQD10:PQD15 PGH10:PGH15 OWL10:OWL15 OMP10:OMP15 OCT10:OCT15 NSX10:NSX15 NJB10:NJB15 MZF10:MZF15 MPJ10:MPJ15 MFN10:MFN15 LVR10:LVR15 LLV10:LLV15 LBZ10:LBZ15 KSD10:KSD15 KIH10:KIH15 JYL10:JYL15 JOP10:JOP15 JET10:JET15 IUX10:IUX15 ILB10:ILB15 IBF10:IBF15 HRJ10:HRJ15 HHN10:HHN15 GXR10:GXR15 GNV10:GNV15 GDZ10:GDZ15 FUD10:FUD15 FKH10:FKH15 FAL10:FAL15 EQP10:EQP15 EGT10:EGT15 DWX10:DWX15 DNB10:DNB15 DDF10:DDF15 CTJ10:CTJ15 CJN10:CJN15 BZR10:BZR15 BPV10:BPV15 BFZ10:BFZ15 AWD10:AWD15 AMH10:AMH15 ACL10:ACL15" xr:uid="{18CB7DF8-B1ED-4455-87C1-A85BC91E9499}">
      <formula1>$G$309:$G$324</formula1>
    </dataValidation>
    <dataValidation type="list" allowBlank="1" showInputMessage="1" showErrorMessage="1" sqref="M7:M15" xr:uid="{6F3227B2-74D0-4EA4-A646-ADEF9FBAF80B}">
      <formula1>$M$26:$M$83</formula1>
    </dataValidation>
    <dataValidation type="list" allowBlank="1" showInputMessage="1" showErrorMessage="1" sqref="N7:N15" xr:uid="{2C988777-1A8D-4370-9B9A-DF8C7DDF1B7A}">
      <formula1>$N$26:$N$370</formula1>
    </dataValidation>
    <dataValidation type="list" allowBlank="1" showInputMessage="1" showErrorMessage="1" sqref="L13:L14" xr:uid="{50E87EA6-2A6E-4534-8C18-AE7948ED325A}">
      <formula1>$L$26:$L$41</formula1>
    </dataValidation>
    <dataValidation type="list" allowBlank="1" showInputMessage="1" showErrorMessage="1" sqref="G7:G15" xr:uid="{D3C3AF64-F137-4FA7-95E9-22010BE5943D}">
      <formula1>$G$26:$G$52</formula1>
    </dataValidation>
    <dataValidation type="list" allowBlank="1" showInputMessage="1" showErrorMessage="1" sqref="H7:H15" xr:uid="{2028682A-6A0A-4009-91DE-B08D5434F9BD}">
      <formula1>$I$26:$I$49</formula1>
    </dataValidation>
  </dataValidations>
  <pageMargins left="0.7" right="0.7" top="0.75" bottom="0.75" header="0.3" footer="0.3"/>
  <pageSetup scale="9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68"/>
  <sheetViews>
    <sheetView showGridLines="0" zoomScale="90" zoomScaleNormal="90" workbookViewId="0">
      <selection activeCell="J17" sqref="J17"/>
    </sheetView>
  </sheetViews>
  <sheetFormatPr baseColWidth="10" defaultColWidth="17.28515625" defaultRowHeight="11.25" x14ac:dyDescent="0.25"/>
  <cols>
    <col min="1" max="1" width="2.28515625" style="93" customWidth="1"/>
    <col min="2" max="2" width="23.5703125" style="284" customWidth="1"/>
    <col min="3" max="3" width="31.140625" style="326" customWidth="1"/>
    <col min="4" max="4" width="29.28515625" style="284" customWidth="1"/>
    <col min="5" max="5" width="30.42578125" style="284" customWidth="1"/>
    <col min="6" max="6" width="25.42578125" style="284" bestFit="1" customWidth="1"/>
    <col min="7" max="7" width="15.7109375" style="284" customWidth="1"/>
    <col min="8" max="8" width="15.28515625" style="284" customWidth="1"/>
    <col min="9" max="9" width="17.42578125" style="284" customWidth="1"/>
    <col min="10" max="10" width="18.7109375" style="284" customWidth="1"/>
    <col min="11" max="11" width="18.28515625" style="284" customWidth="1"/>
    <col min="12" max="13" width="12.28515625" style="284" customWidth="1"/>
    <col min="14" max="14" width="13.28515625" style="284" customWidth="1"/>
    <col min="15" max="15" width="17.28515625" style="93" customWidth="1"/>
    <col min="16" max="16384" width="17.28515625" style="93"/>
  </cols>
  <sheetData>
    <row r="1" spans="2:14" ht="23.65" customHeight="1" x14ac:dyDescent="0.25">
      <c r="B1" s="541" t="s">
        <v>890</v>
      </c>
      <c r="C1" s="542"/>
      <c r="D1" s="542"/>
      <c r="E1" s="542"/>
      <c r="F1" s="542"/>
      <c r="G1" s="542"/>
      <c r="H1" s="542"/>
      <c r="I1" s="542"/>
      <c r="J1" s="542"/>
      <c r="K1" s="542"/>
      <c r="L1" s="542"/>
      <c r="M1" s="542"/>
      <c r="N1" s="542"/>
    </row>
    <row r="2" spans="2:14" ht="34.15" customHeight="1" thickBot="1" x14ac:dyDescent="0.3">
      <c r="B2" s="538" t="s">
        <v>891</v>
      </c>
      <c r="C2" s="538"/>
      <c r="D2" s="538"/>
      <c r="E2" s="538"/>
      <c r="F2" s="538"/>
      <c r="G2" s="538"/>
      <c r="H2" s="538"/>
      <c r="I2" s="538"/>
      <c r="J2" s="538"/>
      <c r="K2" s="538"/>
      <c r="L2" s="538"/>
      <c r="M2" s="538"/>
      <c r="N2" s="538"/>
    </row>
    <row r="3" spans="2:14" ht="18" customHeight="1" thickBot="1" x14ac:dyDescent="0.3">
      <c r="B3" s="543" t="s">
        <v>892</v>
      </c>
      <c r="C3" s="545" t="s">
        <v>893</v>
      </c>
      <c r="D3" s="549" t="s">
        <v>894</v>
      </c>
      <c r="E3" s="545" t="s">
        <v>895</v>
      </c>
      <c r="F3" s="526" t="s">
        <v>896</v>
      </c>
      <c r="G3" s="526" t="s">
        <v>897</v>
      </c>
      <c r="H3" s="526" t="s">
        <v>898</v>
      </c>
      <c r="I3" s="545" t="s">
        <v>899</v>
      </c>
      <c r="J3" s="545" t="s">
        <v>900</v>
      </c>
      <c r="K3" s="547" t="s">
        <v>901</v>
      </c>
      <c r="L3" s="539" t="s">
        <v>902</v>
      </c>
      <c r="M3" s="539"/>
      <c r="N3" s="540"/>
    </row>
    <row r="4" spans="2:14" ht="47.25" customHeight="1" thickBot="1" x14ac:dyDescent="0.3">
      <c r="B4" s="544"/>
      <c r="C4" s="546"/>
      <c r="D4" s="550"/>
      <c r="E4" s="546"/>
      <c r="F4" s="527"/>
      <c r="G4" s="527"/>
      <c r="H4" s="527"/>
      <c r="I4" s="546"/>
      <c r="J4" s="546"/>
      <c r="K4" s="548"/>
      <c r="L4" s="94" t="s">
        <v>398</v>
      </c>
      <c r="M4" s="95" t="s">
        <v>399</v>
      </c>
      <c r="N4" s="96" t="s">
        <v>903</v>
      </c>
    </row>
    <row r="5" spans="2:14" s="275" customFormat="1" ht="45.75" customHeight="1" x14ac:dyDescent="0.25">
      <c r="B5" s="329" t="s">
        <v>904</v>
      </c>
      <c r="C5" s="330" t="s">
        <v>905</v>
      </c>
      <c r="D5" s="273" t="s">
        <v>906</v>
      </c>
      <c r="E5" s="331" t="s">
        <v>907</v>
      </c>
      <c r="F5" s="331" t="s">
        <v>424</v>
      </c>
      <c r="G5" s="331" t="s">
        <v>425</v>
      </c>
      <c r="H5" s="331" t="s">
        <v>693</v>
      </c>
      <c r="I5" s="273" t="s">
        <v>908</v>
      </c>
      <c r="J5" s="273" t="s">
        <v>909</v>
      </c>
      <c r="K5" s="274" t="s">
        <v>910</v>
      </c>
      <c r="L5" s="272">
        <v>0</v>
      </c>
      <c r="M5" s="273">
        <v>35</v>
      </c>
      <c r="N5" s="274">
        <f>+L5+M5</f>
        <v>35</v>
      </c>
    </row>
    <row r="6" spans="2:14" s="275" customFormat="1" ht="45.75" customHeight="1" x14ac:dyDescent="0.25">
      <c r="B6" s="282" t="s">
        <v>911</v>
      </c>
      <c r="C6" s="324" t="s">
        <v>905</v>
      </c>
      <c r="D6" s="283" t="s">
        <v>906</v>
      </c>
      <c r="E6" s="279" t="s">
        <v>912</v>
      </c>
      <c r="F6" s="287" t="s">
        <v>424</v>
      </c>
      <c r="G6" s="287" t="s">
        <v>425</v>
      </c>
      <c r="H6" s="287" t="s">
        <v>693</v>
      </c>
      <c r="I6" s="283" t="s">
        <v>908</v>
      </c>
      <c r="J6" s="283" t="s">
        <v>909</v>
      </c>
      <c r="K6" s="333" t="s">
        <v>913</v>
      </c>
      <c r="L6" s="276">
        <v>0</v>
      </c>
      <c r="M6" s="277">
        <v>37</v>
      </c>
      <c r="N6" s="278">
        <f>+L6+M6</f>
        <v>37</v>
      </c>
    </row>
    <row r="7" spans="2:14" s="275" customFormat="1" ht="45.75" customHeight="1" x14ac:dyDescent="0.25">
      <c r="B7" s="282" t="s">
        <v>914</v>
      </c>
      <c r="C7" s="324" t="s">
        <v>905</v>
      </c>
      <c r="D7" s="283" t="s">
        <v>906</v>
      </c>
      <c r="E7" s="279" t="s">
        <v>915</v>
      </c>
      <c r="F7" s="287" t="s">
        <v>424</v>
      </c>
      <c r="G7" s="287" t="s">
        <v>425</v>
      </c>
      <c r="H7" s="287" t="s">
        <v>718</v>
      </c>
      <c r="I7" s="283" t="s">
        <v>916</v>
      </c>
      <c r="J7" s="283" t="s">
        <v>909</v>
      </c>
      <c r="K7" s="333" t="s">
        <v>917</v>
      </c>
      <c r="L7" s="276">
        <v>0</v>
      </c>
      <c r="M7" s="277">
        <v>12</v>
      </c>
      <c r="N7" s="278">
        <f t="shared" ref="N7:N12" si="0">+L7+M7</f>
        <v>12</v>
      </c>
    </row>
    <row r="8" spans="2:14" s="275" customFormat="1" ht="45.75" customHeight="1" x14ac:dyDescent="0.25">
      <c r="B8" s="282" t="s">
        <v>911</v>
      </c>
      <c r="C8" s="324" t="s">
        <v>905</v>
      </c>
      <c r="D8" s="283" t="s">
        <v>906</v>
      </c>
      <c r="E8" s="279" t="s">
        <v>918</v>
      </c>
      <c r="F8" s="287" t="s">
        <v>424</v>
      </c>
      <c r="G8" s="287" t="s">
        <v>425</v>
      </c>
      <c r="H8" s="287" t="s">
        <v>841</v>
      </c>
      <c r="I8" s="283" t="s">
        <v>916</v>
      </c>
      <c r="J8" s="283" t="s">
        <v>909</v>
      </c>
      <c r="K8" s="333" t="s">
        <v>917</v>
      </c>
      <c r="L8" s="276">
        <v>0</v>
      </c>
      <c r="M8" s="277">
        <v>32</v>
      </c>
      <c r="N8" s="278">
        <f t="shared" si="0"/>
        <v>32</v>
      </c>
    </row>
    <row r="9" spans="2:14" s="275" customFormat="1" ht="45.75" customHeight="1" x14ac:dyDescent="0.25">
      <c r="B9" s="282" t="s">
        <v>919</v>
      </c>
      <c r="C9" s="324" t="s">
        <v>905</v>
      </c>
      <c r="D9" s="283" t="s">
        <v>906</v>
      </c>
      <c r="E9" s="279" t="s">
        <v>920</v>
      </c>
      <c r="F9" s="287" t="s">
        <v>424</v>
      </c>
      <c r="G9" s="287" t="s">
        <v>425</v>
      </c>
      <c r="H9" s="287" t="s">
        <v>718</v>
      </c>
      <c r="I9" s="283" t="s">
        <v>916</v>
      </c>
      <c r="J9" s="283" t="s">
        <v>909</v>
      </c>
      <c r="K9" s="333" t="s">
        <v>921</v>
      </c>
      <c r="L9" s="276">
        <v>0</v>
      </c>
      <c r="M9" s="277">
        <v>40</v>
      </c>
      <c r="N9" s="278">
        <f t="shared" si="0"/>
        <v>40</v>
      </c>
    </row>
    <row r="10" spans="2:14" s="275" customFormat="1" ht="45.75" customHeight="1" x14ac:dyDescent="0.25">
      <c r="B10" s="282" t="s">
        <v>914</v>
      </c>
      <c r="C10" s="324" t="s">
        <v>905</v>
      </c>
      <c r="D10" s="283" t="s">
        <v>906</v>
      </c>
      <c r="E10" s="279" t="s">
        <v>922</v>
      </c>
      <c r="F10" s="287" t="s">
        <v>424</v>
      </c>
      <c r="G10" s="287" t="s">
        <v>425</v>
      </c>
      <c r="H10" s="287" t="s">
        <v>682</v>
      </c>
      <c r="I10" s="283" t="s">
        <v>916</v>
      </c>
      <c r="J10" s="283" t="s">
        <v>909</v>
      </c>
      <c r="K10" s="333" t="s">
        <v>923</v>
      </c>
      <c r="L10" s="276">
        <v>0</v>
      </c>
      <c r="M10" s="277">
        <v>69</v>
      </c>
      <c r="N10" s="278">
        <f t="shared" si="0"/>
        <v>69</v>
      </c>
    </row>
    <row r="11" spans="2:14" s="275" customFormat="1" ht="45.75" customHeight="1" x14ac:dyDescent="0.25">
      <c r="B11" s="282" t="s">
        <v>919</v>
      </c>
      <c r="C11" s="324" t="s">
        <v>905</v>
      </c>
      <c r="D11" s="283" t="s">
        <v>906</v>
      </c>
      <c r="E11" s="279" t="s">
        <v>922</v>
      </c>
      <c r="F11" s="287" t="s">
        <v>424</v>
      </c>
      <c r="G11" s="287" t="s">
        <v>425</v>
      </c>
      <c r="H11" s="287" t="s">
        <v>682</v>
      </c>
      <c r="I11" s="283" t="s">
        <v>916</v>
      </c>
      <c r="J11" s="283" t="s">
        <v>909</v>
      </c>
      <c r="K11" s="333" t="s">
        <v>924</v>
      </c>
      <c r="L11" s="276">
        <v>0</v>
      </c>
      <c r="M11" s="277">
        <v>71</v>
      </c>
      <c r="N11" s="278">
        <f t="shared" si="0"/>
        <v>71</v>
      </c>
    </row>
    <row r="12" spans="2:14" s="275" customFormat="1" ht="45.75" customHeight="1" x14ac:dyDescent="0.25">
      <c r="B12" s="282" t="s">
        <v>919</v>
      </c>
      <c r="C12" s="324" t="s">
        <v>905</v>
      </c>
      <c r="D12" s="283" t="s">
        <v>906</v>
      </c>
      <c r="E12" s="279" t="s">
        <v>925</v>
      </c>
      <c r="F12" s="287" t="s">
        <v>424</v>
      </c>
      <c r="G12" s="287" t="s">
        <v>425</v>
      </c>
      <c r="H12" s="287" t="s">
        <v>682</v>
      </c>
      <c r="I12" s="283" t="s">
        <v>916</v>
      </c>
      <c r="J12" s="283" t="s">
        <v>926</v>
      </c>
      <c r="K12" s="333" t="s">
        <v>927</v>
      </c>
      <c r="L12" s="276">
        <v>0</v>
      </c>
      <c r="M12" s="277">
        <v>45</v>
      </c>
      <c r="N12" s="278">
        <f t="shared" si="0"/>
        <v>45</v>
      </c>
    </row>
    <row r="13" spans="2:14" s="275" customFormat="1" ht="45.75" customHeight="1" x14ac:dyDescent="0.25">
      <c r="B13" s="364" t="s">
        <v>911</v>
      </c>
      <c r="C13" s="324" t="s">
        <v>905</v>
      </c>
      <c r="D13" s="365" t="s">
        <v>906</v>
      </c>
      <c r="E13" s="279" t="s">
        <v>925</v>
      </c>
      <c r="F13" s="287" t="s">
        <v>424</v>
      </c>
      <c r="G13" s="287" t="s">
        <v>425</v>
      </c>
      <c r="H13" s="287" t="s">
        <v>682</v>
      </c>
      <c r="I13" s="283" t="s">
        <v>916</v>
      </c>
      <c r="J13" s="283" t="s">
        <v>926</v>
      </c>
      <c r="K13" s="366" t="s">
        <v>928</v>
      </c>
      <c r="L13" s="367">
        <v>0</v>
      </c>
      <c r="M13" s="368">
        <v>37</v>
      </c>
      <c r="N13" s="369">
        <f>+L13+M13</f>
        <v>37</v>
      </c>
    </row>
    <row r="14" spans="2:14" s="275" customFormat="1" ht="59.25" customHeight="1" x14ac:dyDescent="0.25">
      <c r="B14" s="280" t="s">
        <v>929</v>
      </c>
      <c r="C14" s="325" t="s">
        <v>930</v>
      </c>
      <c r="D14" s="281" t="s">
        <v>906</v>
      </c>
      <c r="E14" s="281" t="s">
        <v>931</v>
      </c>
      <c r="F14" s="281" t="s">
        <v>424</v>
      </c>
      <c r="G14" s="281" t="s">
        <v>425</v>
      </c>
      <c r="H14" s="281" t="s">
        <v>831</v>
      </c>
      <c r="I14" s="281" t="s">
        <v>916</v>
      </c>
      <c r="J14" s="281" t="s">
        <v>909</v>
      </c>
      <c r="K14" s="332" t="s">
        <v>923</v>
      </c>
      <c r="L14" s="280">
        <v>0</v>
      </c>
      <c r="M14" s="281">
        <v>90</v>
      </c>
      <c r="N14" s="332">
        <f>+L14+M14</f>
        <v>90</v>
      </c>
    </row>
    <row r="15" spans="2:14" ht="19.899999999999999" customHeight="1" x14ac:dyDescent="0.25">
      <c r="N15" s="265">
        <f>+SUM(N5:N14)</f>
        <v>468</v>
      </c>
    </row>
    <row r="16" spans="2:14" ht="19.899999999999999" customHeight="1" thickBot="1" x14ac:dyDescent="0.3">
      <c r="N16" s="289" t="s">
        <v>52</v>
      </c>
    </row>
    <row r="17" spans="2:9" ht="19.899999999999999" customHeight="1" x14ac:dyDescent="0.25"/>
    <row r="18" spans="2:9" ht="19.899999999999999" customHeight="1" x14ac:dyDescent="0.25"/>
    <row r="19" spans="2:9" ht="19.899999999999999" customHeight="1" x14ac:dyDescent="0.25"/>
    <row r="21" spans="2:9" x14ac:dyDescent="0.25">
      <c r="B21" s="285" t="s">
        <v>932</v>
      </c>
      <c r="C21" s="327" t="s">
        <v>933</v>
      </c>
      <c r="D21" s="285"/>
      <c r="E21" s="285"/>
      <c r="F21" s="87" t="s">
        <v>395</v>
      </c>
      <c r="G21" s="87" t="s">
        <v>396</v>
      </c>
      <c r="H21" s="90" t="s">
        <v>397</v>
      </c>
      <c r="I21" s="111"/>
    </row>
    <row r="22" spans="2:9" x14ac:dyDescent="0.25">
      <c r="B22" s="285"/>
      <c r="E22" s="288"/>
      <c r="F22" s="111" t="s">
        <v>456</v>
      </c>
      <c r="G22" s="111" t="s">
        <v>457</v>
      </c>
      <c r="H22" s="233" t="s">
        <v>458</v>
      </c>
      <c r="I22" s="111"/>
    </row>
    <row r="23" spans="2:9" x14ac:dyDescent="0.25">
      <c r="B23" s="284" t="s">
        <v>908</v>
      </c>
      <c r="C23" s="328" t="s">
        <v>934</v>
      </c>
      <c r="D23" s="111"/>
      <c r="E23" s="286"/>
      <c r="F23" s="111" t="s">
        <v>461</v>
      </c>
      <c r="G23" s="111" t="s">
        <v>461</v>
      </c>
      <c r="H23" s="233" t="s">
        <v>462</v>
      </c>
      <c r="I23" s="111"/>
    </row>
    <row r="24" spans="2:9" x14ac:dyDescent="0.25">
      <c r="B24" s="284" t="s">
        <v>935</v>
      </c>
      <c r="C24" s="328" t="s">
        <v>926</v>
      </c>
      <c r="D24" s="111"/>
      <c r="E24" s="286"/>
      <c r="F24" s="111" t="s">
        <v>465</v>
      </c>
      <c r="G24" s="111" t="s">
        <v>466</v>
      </c>
      <c r="H24" s="233" t="s">
        <v>467</v>
      </c>
      <c r="I24" s="111"/>
    </row>
    <row r="25" spans="2:9" x14ac:dyDescent="0.25">
      <c r="B25" s="284" t="s">
        <v>936</v>
      </c>
      <c r="C25" s="328" t="s">
        <v>909</v>
      </c>
      <c r="D25" s="111"/>
      <c r="E25" s="286"/>
      <c r="F25" s="111" t="s">
        <v>470</v>
      </c>
      <c r="G25" s="111" t="s">
        <v>471</v>
      </c>
      <c r="H25" s="233" t="s">
        <v>472</v>
      </c>
      <c r="I25" s="111"/>
    </row>
    <row r="26" spans="2:9" x14ac:dyDescent="0.25">
      <c r="B26" s="111" t="s">
        <v>937</v>
      </c>
      <c r="C26" s="328" t="s">
        <v>938</v>
      </c>
      <c r="D26" s="111"/>
      <c r="E26" s="286"/>
      <c r="F26" s="111" t="s">
        <v>475</v>
      </c>
      <c r="G26" s="111" t="s">
        <v>476</v>
      </c>
      <c r="H26" s="233" t="s">
        <v>477</v>
      </c>
      <c r="I26" s="111"/>
    </row>
    <row r="27" spans="2:9" x14ac:dyDescent="0.25">
      <c r="B27" s="111" t="s">
        <v>939</v>
      </c>
      <c r="C27" s="328" t="s">
        <v>940</v>
      </c>
      <c r="D27" s="111"/>
      <c r="E27" s="286"/>
      <c r="F27" s="111" t="s">
        <v>480</v>
      </c>
      <c r="G27" s="111" t="s">
        <v>481</v>
      </c>
      <c r="H27" s="233" t="s">
        <v>482</v>
      </c>
      <c r="I27" s="111"/>
    </row>
    <row r="28" spans="2:9" x14ac:dyDescent="0.25">
      <c r="B28" s="111" t="s">
        <v>916</v>
      </c>
      <c r="C28" s="328" t="s">
        <v>941</v>
      </c>
      <c r="D28" s="111"/>
      <c r="E28" s="286"/>
      <c r="F28" s="111" t="s">
        <v>484</v>
      </c>
      <c r="G28" s="111" t="s">
        <v>485</v>
      </c>
      <c r="H28" s="233" t="s">
        <v>486</v>
      </c>
      <c r="I28" s="111"/>
    </row>
    <row r="29" spans="2:9" x14ac:dyDescent="0.25">
      <c r="B29" s="111"/>
      <c r="E29" s="286"/>
      <c r="F29" s="111" t="s">
        <v>489</v>
      </c>
      <c r="G29" s="111" t="s">
        <v>490</v>
      </c>
      <c r="H29" s="233" t="s">
        <v>491</v>
      </c>
      <c r="I29" s="111"/>
    </row>
    <row r="30" spans="2:9" x14ac:dyDescent="0.25">
      <c r="B30" s="111"/>
      <c r="E30" s="286"/>
      <c r="F30" s="111" t="s">
        <v>494</v>
      </c>
      <c r="G30" s="111" t="s">
        <v>495</v>
      </c>
      <c r="H30" s="233" t="s">
        <v>496</v>
      </c>
      <c r="I30" s="111"/>
    </row>
    <row r="31" spans="2:9" x14ac:dyDescent="0.25">
      <c r="E31" s="286"/>
      <c r="F31" s="111" t="s">
        <v>440</v>
      </c>
      <c r="G31" s="111" t="s">
        <v>499</v>
      </c>
      <c r="H31" s="233" t="s">
        <v>500</v>
      </c>
      <c r="I31" s="111"/>
    </row>
    <row r="32" spans="2:9" x14ac:dyDescent="0.25">
      <c r="E32" s="286"/>
      <c r="F32" s="111" t="s">
        <v>503</v>
      </c>
      <c r="G32" s="111" t="s">
        <v>508</v>
      </c>
      <c r="H32" s="233" t="s">
        <v>461</v>
      </c>
      <c r="I32" s="111"/>
    </row>
    <row r="33" spans="5:9" x14ac:dyDescent="0.25">
      <c r="E33" s="286"/>
      <c r="F33" s="111" t="s">
        <v>507</v>
      </c>
      <c r="G33" s="111" t="s">
        <v>513</v>
      </c>
      <c r="H33" s="233" t="s">
        <v>509</v>
      </c>
      <c r="I33" s="111"/>
    </row>
    <row r="34" spans="5:9" x14ac:dyDescent="0.25">
      <c r="E34" s="286"/>
      <c r="F34" s="111" t="s">
        <v>512</v>
      </c>
      <c r="G34" s="111" t="s">
        <v>517</v>
      </c>
      <c r="H34" s="233" t="s">
        <v>466</v>
      </c>
      <c r="I34" s="111"/>
    </row>
    <row r="35" spans="5:9" x14ac:dyDescent="0.25">
      <c r="E35" s="286"/>
      <c r="F35" s="111" t="s">
        <v>516</v>
      </c>
      <c r="G35" s="111" t="s">
        <v>520</v>
      </c>
      <c r="H35" s="233" t="s">
        <v>471</v>
      </c>
      <c r="I35" s="111"/>
    </row>
    <row r="36" spans="5:9" x14ac:dyDescent="0.25">
      <c r="E36" s="286"/>
      <c r="F36" s="111" t="s">
        <v>424</v>
      </c>
      <c r="G36" s="111" t="s">
        <v>525</v>
      </c>
      <c r="H36" s="233" t="s">
        <v>521</v>
      </c>
      <c r="I36" s="111"/>
    </row>
    <row r="37" spans="5:9" x14ac:dyDescent="0.25">
      <c r="E37" s="286"/>
      <c r="F37" s="111" t="s">
        <v>524</v>
      </c>
      <c r="G37" s="111" t="s">
        <v>529</v>
      </c>
      <c r="H37" s="233" t="s">
        <v>526</v>
      </c>
      <c r="I37" s="111"/>
    </row>
    <row r="38" spans="5:9" x14ac:dyDescent="0.25">
      <c r="E38" s="286"/>
      <c r="F38" s="111"/>
      <c r="G38" s="111" t="s">
        <v>532</v>
      </c>
      <c r="H38" s="233" t="s">
        <v>530</v>
      </c>
      <c r="I38" s="111"/>
    </row>
    <row r="39" spans="5:9" x14ac:dyDescent="0.25">
      <c r="E39" s="286"/>
      <c r="F39" s="111"/>
      <c r="G39" s="111" t="s">
        <v>536</v>
      </c>
      <c r="H39" s="233" t="s">
        <v>533</v>
      </c>
      <c r="I39" s="111"/>
    </row>
    <row r="40" spans="5:9" x14ac:dyDescent="0.25">
      <c r="E40" s="286"/>
      <c r="F40" s="111"/>
      <c r="G40" s="111" t="s">
        <v>540</v>
      </c>
      <c r="H40" s="233" t="s">
        <v>537</v>
      </c>
      <c r="I40" s="111"/>
    </row>
    <row r="41" spans="5:9" x14ac:dyDescent="0.25">
      <c r="E41" s="286"/>
      <c r="F41" s="111"/>
      <c r="G41" s="111" t="s">
        <v>544</v>
      </c>
      <c r="H41" s="233" t="s">
        <v>541</v>
      </c>
      <c r="I41" s="111"/>
    </row>
    <row r="42" spans="5:9" x14ac:dyDescent="0.25">
      <c r="E42" s="286"/>
      <c r="F42" s="111"/>
      <c r="G42" s="111" t="s">
        <v>548</v>
      </c>
      <c r="H42" s="233" t="s">
        <v>545</v>
      </c>
      <c r="I42" s="111"/>
    </row>
    <row r="43" spans="5:9" x14ac:dyDescent="0.25">
      <c r="E43" s="286"/>
      <c r="F43" s="111"/>
      <c r="G43" s="111" t="s">
        <v>552</v>
      </c>
      <c r="H43" s="233" t="s">
        <v>549</v>
      </c>
      <c r="I43" s="111"/>
    </row>
    <row r="44" spans="5:9" x14ac:dyDescent="0.25">
      <c r="E44" s="286"/>
      <c r="F44" s="111"/>
      <c r="G44" s="111" t="s">
        <v>556</v>
      </c>
      <c r="H44" s="233" t="s">
        <v>553</v>
      </c>
      <c r="I44" s="111"/>
    </row>
    <row r="45" spans="5:9" x14ac:dyDescent="0.25">
      <c r="E45" s="286"/>
      <c r="F45" s="111"/>
      <c r="G45" s="111" t="s">
        <v>560</v>
      </c>
      <c r="H45" s="233" t="s">
        <v>557</v>
      </c>
      <c r="I45" s="111"/>
    </row>
    <row r="46" spans="5:9" x14ac:dyDescent="0.25">
      <c r="E46" s="286"/>
      <c r="F46" s="111"/>
      <c r="G46" s="111" t="s">
        <v>564</v>
      </c>
      <c r="H46" s="233" t="s">
        <v>561</v>
      </c>
      <c r="I46" s="111"/>
    </row>
    <row r="47" spans="5:9" x14ac:dyDescent="0.25">
      <c r="E47" s="286"/>
      <c r="F47" s="111"/>
      <c r="G47" s="111" t="s">
        <v>567</v>
      </c>
      <c r="H47" s="233" t="s">
        <v>565</v>
      </c>
      <c r="I47" s="111"/>
    </row>
    <row r="48" spans="5:9" x14ac:dyDescent="0.25">
      <c r="E48" s="286"/>
      <c r="F48" s="111"/>
      <c r="G48" s="111" t="s">
        <v>569</v>
      </c>
      <c r="H48" s="233" t="s">
        <v>568</v>
      </c>
      <c r="I48" s="111"/>
    </row>
    <row r="49" spans="5:9" x14ac:dyDescent="0.25">
      <c r="E49" s="286"/>
      <c r="F49" s="111"/>
      <c r="G49" s="111" t="s">
        <v>571</v>
      </c>
      <c r="H49" s="233" t="s">
        <v>570</v>
      </c>
      <c r="I49" s="111"/>
    </row>
    <row r="50" spans="5:9" x14ac:dyDescent="0.25">
      <c r="E50" s="286"/>
      <c r="F50" s="111"/>
      <c r="G50" s="111" t="s">
        <v>573</v>
      </c>
      <c r="H50" s="233" t="s">
        <v>572</v>
      </c>
      <c r="I50" s="111"/>
    </row>
    <row r="51" spans="5:9" x14ac:dyDescent="0.25">
      <c r="E51" s="286"/>
      <c r="F51" s="111"/>
      <c r="G51" s="111" t="s">
        <v>575</v>
      </c>
      <c r="H51" s="233" t="s">
        <v>574</v>
      </c>
      <c r="I51" s="111"/>
    </row>
    <row r="52" spans="5:9" x14ac:dyDescent="0.25">
      <c r="E52" s="286"/>
      <c r="F52" s="111"/>
      <c r="G52" s="111" t="s">
        <v>577</v>
      </c>
      <c r="H52" s="233" t="s">
        <v>576</v>
      </c>
      <c r="I52" s="111"/>
    </row>
    <row r="53" spans="5:9" x14ac:dyDescent="0.25">
      <c r="E53" s="286"/>
      <c r="F53" s="111"/>
      <c r="G53" s="111" t="s">
        <v>507</v>
      </c>
      <c r="H53" s="233" t="s">
        <v>578</v>
      </c>
      <c r="I53" s="111"/>
    </row>
    <row r="54" spans="5:9" x14ac:dyDescent="0.25">
      <c r="E54" s="286"/>
      <c r="F54" s="111"/>
      <c r="G54" s="111" t="s">
        <v>580</v>
      </c>
      <c r="H54" s="233" t="s">
        <v>579</v>
      </c>
      <c r="I54" s="111"/>
    </row>
    <row r="55" spans="5:9" x14ac:dyDescent="0.25">
      <c r="E55" s="286"/>
      <c r="F55" s="111"/>
      <c r="G55" s="111" t="s">
        <v>581</v>
      </c>
      <c r="H55" s="233" t="s">
        <v>499</v>
      </c>
      <c r="I55" s="111"/>
    </row>
    <row r="56" spans="5:9" x14ac:dyDescent="0.25">
      <c r="E56" s="286"/>
      <c r="F56" s="111"/>
      <c r="G56" s="111" t="s">
        <v>583</v>
      </c>
      <c r="H56" s="233" t="s">
        <v>582</v>
      </c>
      <c r="I56" s="111"/>
    </row>
    <row r="57" spans="5:9" x14ac:dyDescent="0.25">
      <c r="E57" s="286"/>
      <c r="F57" s="111"/>
      <c r="G57" s="111" t="s">
        <v>585</v>
      </c>
      <c r="H57" s="233" t="s">
        <v>584</v>
      </c>
      <c r="I57" s="111"/>
    </row>
    <row r="58" spans="5:9" x14ac:dyDescent="0.25">
      <c r="E58" s="286"/>
      <c r="F58" s="111"/>
      <c r="G58" s="111" t="s">
        <v>441</v>
      </c>
      <c r="H58" s="233" t="s">
        <v>586</v>
      </c>
      <c r="I58" s="111"/>
    </row>
    <row r="59" spans="5:9" x14ac:dyDescent="0.25">
      <c r="E59" s="286"/>
      <c r="F59" s="111"/>
      <c r="G59" s="111" t="s">
        <v>588</v>
      </c>
      <c r="H59" s="233" t="s">
        <v>587</v>
      </c>
      <c r="I59" s="111"/>
    </row>
    <row r="60" spans="5:9" x14ac:dyDescent="0.25">
      <c r="E60" s="286"/>
      <c r="F60" s="111"/>
      <c r="G60" s="111" t="s">
        <v>590</v>
      </c>
      <c r="H60" s="233" t="s">
        <v>513</v>
      </c>
      <c r="I60" s="111"/>
    </row>
    <row r="61" spans="5:9" x14ac:dyDescent="0.25">
      <c r="E61" s="286"/>
      <c r="F61" s="111"/>
      <c r="G61" s="111" t="s">
        <v>592</v>
      </c>
      <c r="H61" s="233" t="s">
        <v>589</v>
      </c>
      <c r="I61" s="111"/>
    </row>
    <row r="62" spans="5:9" x14ac:dyDescent="0.25">
      <c r="E62" s="286"/>
      <c r="F62" s="111"/>
      <c r="G62" s="111" t="s">
        <v>594</v>
      </c>
      <c r="H62" s="233" t="s">
        <v>591</v>
      </c>
      <c r="I62" s="111"/>
    </row>
    <row r="63" spans="5:9" x14ac:dyDescent="0.25">
      <c r="E63" s="286"/>
      <c r="F63" s="111"/>
      <c r="G63" s="111" t="s">
        <v>596</v>
      </c>
      <c r="H63" s="233" t="s">
        <v>593</v>
      </c>
      <c r="I63" s="111"/>
    </row>
    <row r="64" spans="5:9" x14ac:dyDescent="0.25">
      <c r="E64" s="286"/>
      <c r="F64" s="111"/>
      <c r="G64" s="111" t="s">
        <v>598</v>
      </c>
      <c r="H64" s="233" t="s">
        <v>595</v>
      </c>
      <c r="I64" s="111"/>
    </row>
    <row r="65" spans="5:9" x14ac:dyDescent="0.25">
      <c r="E65" s="286"/>
      <c r="F65" s="111"/>
      <c r="G65" s="111" t="s">
        <v>600</v>
      </c>
      <c r="H65" s="233" t="s">
        <v>597</v>
      </c>
      <c r="I65" s="111"/>
    </row>
    <row r="66" spans="5:9" x14ac:dyDescent="0.25">
      <c r="E66" s="286"/>
      <c r="F66" s="111"/>
      <c r="G66" s="111" t="s">
        <v>425</v>
      </c>
      <c r="H66" s="233" t="s">
        <v>599</v>
      </c>
      <c r="I66" s="111"/>
    </row>
    <row r="67" spans="5:9" x14ac:dyDescent="0.25">
      <c r="E67" s="286"/>
      <c r="F67" s="111"/>
      <c r="G67" s="111" t="s">
        <v>603</v>
      </c>
      <c r="H67" s="233" t="s">
        <v>601</v>
      </c>
      <c r="I67" s="111"/>
    </row>
    <row r="68" spans="5:9" x14ac:dyDescent="0.25">
      <c r="E68" s="286"/>
      <c r="F68" s="111"/>
      <c r="G68" s="111" t="s">
        <v>605</v>
      </c>
      <c r="H68" s="233" t="s">
        <v>602</v>
      </c>
      <c r="I68" s="111"/>
    </row>
    <row r="69" spans="5:9" x14ac:dyDescent="0.25">
      <c r="E69" s="286"/>
      <c r="F69" s="111"/>
      <c r="G69" s="111" t="s">
        <v>607</v>
      </c>
      <c r="H69" s="233" t="s">
        <v>604</v>
      </c>
      <c r="I69" s="111"/>
    </row>
    <row r="70" spans="5:9" x14ac:dyDescent="0.25">
      <c r="E70" s="286"/>
      <c r="F70" s="111"/>
      <c r="G70" s="111" t="s">
        <v>609</v>
      </c>
      <c r="H70" s="233" t="s">
        <v>606</v>
      </c>
      <c r="I70" s="111"/>
    </row>
    <row r="71" spans="5:9" x14ac:dyDescent="0.25">
      <c r="E71" s="286"/>
      <c r="F71" s="111"/>
      <c r="G71" s="111" t="s">
        <v>611</v>
      </c>
      <c r="H71" s="233" t="s">
        <v>608</v>
      </c>
      <c r="I71" s="111"/>
    </row>
    <row r="72" spans="5:9" x14ac:dyDescent="0.25">
      <c r="E72" s="286"/>
      <c r="F72" s="111"/>
      <c r="G72" s="111" t="s">
        <v>613</v>
      </c>
      <c r="H72" s="233" t="s">
        <v>610</v>
      </c>
      <c r="I72" s="111"/>
    </row>
    <row r="73" spans="5:9" x14ac:dyDescent="0.25">
      <c r="E73" s="286"/>
      <c r="F73" s="111"/>
      <c r="G73" s="111" t="s">
        <v>615</v>
      </c>
      <c r="H73" s="233" t="s">
        <v>612</v>
      </c>
      <c r="I73" s="111"/>
    </row>
    <row r="74" spans="5:9" x14ac:dyDescent="0.25">
      <c r="E74" s="286"/>
      <c r="F74" s="111"/>
      <c r="G74" s="111" t="s">
        <v>475</v>
      </c>
      <c r="H74" s="233" t="s">
        <v>614</v>
      </c>
      <c r="I74" s="111"/>
    </row>
    <row r="75" spans="5:9" x14ac:dyDescent="0.25">
      <c r="E75" s="286"/>
      <c r="F75" s="111"/>
      <c r="G75" s="111" t="s">
        <v>620</v>
      </c>
      <c r="H75" s="233" t="s">
        <v>616</v>
      </c>
      <c r="I75" s="111"/>
    </row>
    <row r="76" spans="5:9" x14ac:dyDescent="0.25">
      <c r="E76" s="286"/>
      <c r="F76" s="111"/>
      <c r="G76" s="111" t="s">
        <v>942</v>
      </c>
      <c r="H76" s="233" t="s">
        <v>617</v>
      </c>
      <c r="I76" s="111"/>
    </row>
    <row r="77" spans="5:9" x14ac:dyDescent="0.25">
      <c r="E77" s="286"/>
      <c r="F77" s="111"/>
      <c r="G77" s="111" t="s">
        <v>618</v>
      </c>
      <c r="H77" s="233" t="s">
        <v>619</v>
      </c>
      <c r="I77" s="111"/>
    </row>
    <row r="78" spans="5:9" x14ac:dyDescent="0.25">
      <c r="E78" s="286"/>
      <c r="F78" s="111"/>
      <c r="G78" s="111"/>
      <c r="H78" s="233" t="s">
        <v>621</v>
      </c>
      <c r="I78" s="111"/>
    </row>
    <row r="79" spans="5:9" x14ac:dyDescent="0.25">
      <c r="E79" s="286"/>
      <c r="F79" s="111"/>
      <c r="G79" s="111"/>
      <c r="H79" s="233" t="s">
        <v>623</v>
      </c>
      <c r="I79" s="111"/>
    </row>
    <row r="80" spans="5:9" x14ac:dyDescent="0.25">
      <c r="E80" s="286"/>
      <c r="F80" s="111"/>
      <c r="G80" s="111"/>
      <c r="H80" s="233" t="s">
        <v>624</v>
      </c>
      <c r="I80" s="111"/>
    </row>
    <row r="81" spans="5:9" x14ac:dyDescent="0.25">
      <c r="E81" s="286"/>
      <c r="F81" s="111"/>
      <c r="G81" s="111"/>
      <c r="H81" s="233" t="s">
        <v>625</v>
      </c>
      <c r="I81" s="111"/>
    </row>
    <row r="82" spans="5:9" x14ac:dyDescent="0.25">
      <c r="E82" s="286"/>
      <c r="F82" s="111"/>
      <c r="G82" s="111"/>
      <c r="H82" s="233" t="s">
        <v>626</v>
      </c>
      <c r="I82" s="111"/>
    </row>
    <row r="83" spans="5:9" x14ac:dyDescent="0.25">
      <c r="E83" s="286"/>
      <c r="F83" s="111"/>
      <c r="G83" s="111"/>
      <c r="H83" s="233" t="s">
        <v>529</v>
      </c>
      <c r="I83" s="111"/>
    </row>
    <row r="84" spans="5:9" x14ac:dyDescent="0.25">
      <c r="E84" s="286"/>
      <c r="F84" s="111"/>
      <c r="G84" s="111"/>
      <c r="H84" s="233" t="s">
        <v>627</v>
      </c>
      <c r="I84" s="111"/>
    </row>
    <row r="85" spans="5:9" x14ac:dyDescent="0.25">
      <c r="E85" s="286"/>
      <c r="F85" s="111"/>
      <c r="G85" s="111"/>
      <c r="H85" s="233" t="s">
        <v>628</v>
      </c>
      <c r="I85" s="111"/>
    </row>
    <row r="86" spans="5:9" x14ac:dyDescent="0.25">
      <c r="E86" s="286"/>
      <c r="F86" s="111"/>
      <c r="G86" s="111"/>
      <c r="H86" s="233" t="s">
        <v>629</v>
      </c>
      <c r="I86" s="111"/>
    </row>
    <row r="87" spans="5:9" x14ac:dyDescent="0.25">
      <c r="E87" s="286"/>
      <c r="F87" s="111"/>
      <c r="G87" s="111"/>
      <c r="H87" s="233" t="s">
        <v>630</v>
      </c>
      <c r="I87" s="111"/>
    </row>
    <row r="88" spans="5:9" x14ac:dyDescent="0.25">
      <c r="E88" s="286"/>
      <c r="F88" s="111"/>
      <c r="G88" s="111"/>
      <c r="H88" s="233" t="s">
        <v>631</v>
      </c>
      <c r="I88" s="111"/>
    </row>
    <row r="89" spans="5:9" x14ac:dyDescent="0.25">
      <c r="E89" s="286"/>
      <c r="F89" s="111"/>
      <c r="G89" s="111"/>
      <c r="H89" s="233" t="s">
        <v>632</v>
      </c>
      <c r="I89" s="111"/>
    </row>
    <row r="90" spans="5:9" x14ac:dyDescent="0.25">
      <c r="E90" s="286"/>
      <c r="F90" s="111"/>
      <c r="G90" s="111"/>
      <c r="H90" s="233" t="s">
        <v>633</v>
      </c>
      <c r="I90" s="111"/>
    </row>
    <row r="91" spans="5:9" x14ac:dyDescent="0.25">
      <c r="E91" s="286"/>
      <c r="F91" s="111"/>
      <c r="G91" s="111"/>
      <c r="H91" s="233" t="s">
        <v>634</v>
      </c>
      <c r="I91" s="111"/>
    </row>
    <row r="92" spans="5:9" x14ac:dyDescent="0.25">
      <c r="E92" s="286"/>
      <c r="F92" s="111"/>
      <c r="G92" s="111"/>
      <c r="H92" s="233" t="s">
        <v>540</v>
      </c>
      <c r="I92" s="111"/>
    </row>
    <row r="93" spans="5:9" x14ac:dyDescent="0.25">
      <c r="E93" s="286"/>
      <c r="F93" s="111"/>
      <c r="G93" s="111"/>
      <c r="H93" s="233" t="s">
        <v>635</v>
      </c>
      <c r="I93" s="111"/>
    </row>
    <row r="94" spans="5:9" x14ac:dyDescent="0.25">
      <c r="E94" s="286"/>
      <c r="F94" s="111"/>
      <c r="G94" s="111"/>
      <c r="H94" s="233" t="s">
        <v>636</v>
      </c>
      <c r="I94" s="111"/>
    </row>
    <row r="95" spans="5:9" x14ac:dyDescent="0.25">
      <c r="E95" s="286"/>
      <c r="F95" s="111"/>
      <c r="G95" s="111"/>
      <c r="H95" s="233" t="s">
        <v>637</v>
      </c>
      <c r="I95" s="111"/>
    </row>
    <row r="96" spans="5:9" x14ac:dyDescent="0.25">
      <c r="E96" s="286"/>
      <c r="F96" s="111"/>
      <c r="G96" s="111"/>
      <c r="H96" s="233" t="s">
        <v>638</v>
      </c>
      <c r="I96" s="111"/>
    </row>
    <row r="97" spans="5:9" x14ac:dyDescent="0.25">
      <c r="E97" s="286"/>
      <c r="F97" s="111"/>
      <c r="G97" s="111"/>
      <c r="H97" s="233" t="s">
        <v>639</v>
      </c>
      <c r="I97" s="111"/>
    </row>
    <row r="98" spans="5:9" x14ac:dyDescent="0.25">
      <c r="E98" s="286"/>
      <c r="F98" s="111"/>
      <c r="G98" s="111"/>
      <c r="H98" s="233" t="s">
        <v>640</v>
      </c>
      <c r="I98" s="111"/>
    </row>
    <row r="99" spans="5:9" x14ac:dyDescent="0.25">
      <c r="E99" s="286"/>
      <c r="F99" s="111"/>
      <c r="G99" s="111"/>
      <c r="H99" s="233" t="s">
        <v>641</v>
      </c>
      <c r="I99" s="111"/>
    </row>
    <row r="100" spans="5:9" x14ac:dyDescent="0.25">
      <c r="E100" s="286"/>
      <c r="F100" s="111"/>
      <c r="G100" s="111"/>
      <c r="H100" s="233" t="s">
        <v>548</v>
      </c>
      <c r="I100" s="111"/>
    </row>
    <row r="101" spans="5:9" x14ac:dyDescent="0.25">
      <c r="E101" s="286"/>
      <c r="F101" s="111"/>
      <c r="G101" s="111"/>
      <c r="H101" s="233" t="s">
        <v>642</v>
      </c>
      <c r="I101" s="111"/>
    </row>
    <row r="102" spans="5:9" x14ac:dyDescent="0.25">
      <c r="E102" s="286"/>
      <c r="F102" s="111"/>
      <c r="G102" s="111"/>
      <c r="H102" s="233" t="s">
        <v>643</v>
      </c>
      <c r="I102" s="111"/>
    </row>
    <row r="103" spans="5:9" x14ac:dyDescent="0.25">
      <c r="E103" s="286"/>
      <c r="F103" s="111"/>
      <c r="G103" s="111"/>
      <c r="H103" s="233" t="s">
        <v>644</v>
      </c>
      <c r="I103" s="111"/>
    </row>
    <row r="104" spans="5:9" x14ac:dyDescent="0.25">
      <c r="E104" s="286"/>
      <c r="F104" s="111"/>
      <c r="G104" s="111"/>
      <c r="H104" s="233" t="s">
        <v>645</v>
      </c>
      <c r="I104" s="111"/>
    </row>
    <row r="105" spans="5:9" x14ac:dyDescent="0.25">
      <c r="E105" s="286"/>
      <c r="F105" s="111"/>
      <c r="G105" s="111"/>
      <c r="H105" s="233" t="s">
        <v>646</v>
      </c>
      <c r="I105" s="111"/>
    </row>
    <row r="106" spans="5:9" x14ac:dyDescent="0.25">
      <c r="E106" s="286"/>
      <c r="F106" s="111"/>
      <c r="G106" s="111"/>
      <c r="H106" s="233" t="s">
        <v>647</v>
      </c>
      <c r="I106" s="111"/>
    </row>
    <row r="107" spans="5:9" x14ac:dyDescent="0.25">
      <c r="E107" s="286"/>
      <c r="F107" s="111"/>
      <c r="G107" s="111"/>
      <c r="H107" s="233" t="s">
        <v>648</v>
      </c>
      <c r="I107" s="111"/>
    </row>
    <row r="108" spans="5:9" x14ac:dyDescent="0.25">
      <c r="E108" s="286"/>
      <c r="F108" s="111"/>
      <c r="G108" s="111"/>
      <c r="H108" s="233" t="s">
        <v>649</v>
      </c>
      <c r="I108" s="111"/>
    </row>
    <row r="109" spans="5:9" x14ac:dyDescent="0.25">
      <c r="E109" s="286"/>
      <c r="F109" s="111"/>
      <c r="G109" s="111"/>
      <c r="H109" s="233" t="s">
        <v>650</v>
      </c>
      <c r="I109" s="111"/>
    </row>
    <row r="110" spans="5:9" x14ac:dyDescent="0.25">
      <c r="E110" s="286"/>
      <c r="F110" s="111"/>
      <c r="G110" s="111"/>
      <c r="H110" s="233" t="s">
        <v>651</v>
      </c>
      <c r="I110" s="111"/>
    </row>
    <row r="111" spans="5:9" x14ac:dyDescent="0.25">
      <c r="E111" s="286"/>
      <c r="F111" s="111"/>
      <c r="G111" s="111"/>
      <c r="H111" s="233" t="s">
        <v>652</v>
      </c>
      <c r="I111" s="111"/>
    </row>
    <row r="112" spans="5:9" x14ac:dyDescent="0.25">
      <c r="E112" s="286"/>
      <c r="F112" s="111"/>
      <c r="G112" s="111"/>
      <c r="H112" s="233" t="s">
        <v>653</v>
      </c>
      <c r="I112" s="111"/>
    </row>
    <row r="113" spans="5:9" x14ac:dyDescent="0.25">
      <c r="E113" s="286"/>
      <c r="F113" s="111"/>
      <c r="G113" s="111"/>
      <c r="H113" s="233" t="s">
        <v>654</v>
      </c>
      <c r="I113" s="111"/>
    </row>
    <row r="114" spans="5:9" x14ac:dyDescent="0.25">
      <c r="E114" s="286"/>
      <c r="F114" s="111"/>
      <c r="G114" s="111"/>
      <c r="H114" s="233" t="s">
        <v>655</v>
      </c>
      <c r="I114" s="111"/>
    </row>
    <row r="115" spans="5:9" x14ac:dyDescent="0.25">
      <c r="E115" s="286"/>
      <c r="F115" s="111"/>
      <c r="G115" s="111"/>
      <c r="H115" s="233" t="s">
        <v>656</v>
      </c>
      <c r="I115" s="111"/>
    </row>
    <row r="116" spans="5:9" x14ac:dyDescent="0.25">
      <c r="E116" s="286"/>
      <c r="F116" s="111"/>
      <c r="G116" s="111"/>
      <c r="H116" s="233" t="s">
        <v>657</v>
      </c>
      <c r="I116" s="111"/>
    </row>
    <row r="117" spans="5:9" x14ac:dyDescent="0.25">
      <c r="E117" s="286"/>
      <c r="F117" s="111"/>
      <c r="G117" s="111"/>
      <c r="H117" s="233" t="s">
        <v>658</v>
      </c>
      <c r="I117" s="111"/>
    </row>
    <row r="118" spans="5:9" x14ac:dyDescent="0.25">
      <c r="E118" s="286"/>
      <c r="F118" s="111"/>
      <c r="G118" s="111"/>
      <c r="H118" s="233" t="s">
        <v>659</v>
      </c>
      <c r="I118" s="111"/>
    </row>
    <row r="119" spans="5:9" x14ac:dyDescent="0.25">
      <c r="E119" s="286"/>
      <c r="F119" s="111"/>
      <c r="G119" s="111"/>
      <c r="H119" s="233" t="s">
        <v>660</v>
      </c>
      <c r="I119" s="111"/>
    </row>
    <row r="120" spans="5:9" x14ac:dyDescent="0.25">
      <c r="E120" s="286"/>
      <c r="F120" s="111"/>
      <c r="G120" s="111"/>
      <c r="H120" s="233" t="s">
        <v>661</v>
      </c>
      <c r="I120" s="111"/>
    </row>
    <row r="121" spans="5:9" x14ac:dyDescent="0.25">
      <c r="E121" s="286"/>
      <c r="F121" s="111"/>
      <c r="G121" s="111"/>
      <c r="H121" s="233" t="s">
        <v>662</v>
      </c>
      <c r="I121" s="111"/>
    </row>
    <row r="122" spans="5:9" x14ac:dyDescent="0.25">
      <c r="E122" s="286"/>
      <c r="F122" s="111"/>
      <c r="G122" s="111"/>
      <c r="H122" s="233" t="s">
        <v>663</v>
      </c>
      <c r="I122" s="111"/>
    </row>
    <row r="123" spans="5:9" x14ac:dyDescent="0.25">
      <c r="E123" s="286"/>
      <c r="F123" s="111"/>
      <c r="G123" s="111"/>
      <c r="H123" s="233" t="s">
        <v>664</v>
      </c>
      <c r="I123" s="111"/>
    </row>
    <row r="124" spans="5:9" x14ac:dyDescent="0.25">
      <c r="E124" s="286"/>
      <c r="F124" s="111"/>
      <c r="G124" s="111"/>
      <c r="H124" s="233" t="s">
        <v>665</v>
      </c>
      <c r="I124" s="111"/>
    </row>
    <row r="125" spans="5:9" x14ac:dyDescent="0.25">
      <c r="E125" s="286"/>
      <c r="F125" s="111"/>
      <c r="G125" s="111"/>
      <c r="H125" s="233" t="s">
        <v>666</v>
      </c>
      <c r="I125" s="111"/>
    </row>
    <row r="126" spans="5:9" x14ac:dyDescent="0.25">
      <c r="E126" s="286"/>
      <c r="F126" s="111"/>
      <c r="G126" s="111"/>
      <c r="H126" s="233" t="s">
        <v>667</v>
      </c>
      <c r="I126" s="111"/>
    </row>
    <row r="127" spans="5:9" x14ac:dyDescent="0.25">
      <c r="E127" s="286"/>
      <c r="F127" s="111"/>
      <c r="G127" s="111"/>
      <c r="H127" s="233" t="s">
        <v>668</v>
      </c>
      <c r="I127" s="111"/>
    </row>
    <row r="128" spans="5:9" x14ac:dyDescent="0.25">
      <c r="E128" s="286"/>
      <c r="F128" s="111"/>
      <c r="G128" s="111"/>
      <c r="H128" s="233" t="s">
        <v>669</v>
      </c>
      <c r="I128" s="111"/>
    </row>
    <row r="129" spans="5:9" x14ac:dyDescent="0.25">
      <c r="E129" s="286"/>
      <c r="F129" s="111"/>
      <c r="G129" s="111"/>
      <c r="H129" s="233" t="s">
        <v>670</v>
      </c>
      <c r="I129" s="111"/>
    </row>
    <row r="130" spans="5:9" x14ac:dyDescent="0.25">
      <c r="E130" s="286"/>
      <c r="F130" s="111"/>
      <c r="G130" s="111"/>
      <c r="H130" s="233" t="s">
        <v>564</v>
      </c>
      <c r="I130" s="111"/>
    </row>
    <row r="131" spans="5:9" x14ac:dyDescent="0.25">
      <c r="E131" s="286"/>
      <c r="F131" s="111"/>
      <c r="G131" s="111"/>
      <c r="H131" s="233" t="s">
        <v>671</v>
      </c>
      <c r="I131" s="111"/>
    </row>
    <row r="132" spans="5:9" x14ac:dyDescent="0.25">
      <c r="E132" s="286"/>
      <c r="F132" s="111"/>
      <c r="G132" s="111"/>
      <c r="H132" s="233" t="s">
        <v>672</v>
      </c>
      <c r="I132" s="111"/>
    </row>
    <row r="133" spans="5:9" x14ac:dyDescent="0.25">
      <c r="E133" s="286"/>
      <c r="F133" s="111"/>
      <c r="G133" s="111"/>
      <c r="H133" s="233" t="s">
        <v>673</v>
      </c>
      <c r="I133" s="111"/>
    </row>
    <row r="134" spans="5:9" x14ac:dyDescent="0.25">
      <c r="E134" s="286"/>
      <c r="F134" s="111"/>
      <c r="G134" s="111"/>
      <c r="H134" s="233" t="s">
        <v>674</v>
      </c>
      <c r="I134" s="111"/>
    </row>
    <row r="135" spans="5:9" x14ac:dyDescent="0.25">
      <c r="E135" s="286"/>
      <c r="F135" s="111"/>
      <c r="G135" s="111"/>
      <c r="H135" s="233" t="s">
        <v>675</v>
      </c>
      <c r="I135" s="111"/>
    </row>
    <row r="136" spans="5:9" x14ac:dyDescent="0.25">
      <c r="E136" s="286"/>
      <c r="F136" s="111"/>
      <c r="G136" s="111"/>
      <c r="H136" s="233" t="s">
        <v>569</v>
      </c>
      <c r="I136" s="111"/>
    </row>
    <row r="137" spans="5:9" x14ac:dyDescent="0.25">
      <c r="E137" s="286"/>
      <c r="F137" s="111"/>
      <c r="G137" s="111"/>
      <c r="H137" s="233" t="s">
        <v>676</v>
      </c>
      <c r="I137" s="111"/>
    </row>
    <row r="138" spans="5:9" x14ac:dyDescent="0.25">
      <c r="E138" s="286"/>
      <c r="F138" s="111"/>
      <c r="G138" s="111"/>
      <c r="H138" s="233" t="s">
        <v>677</v>
      </c>
      <c r="I138" s="111"/>
    </row>
    <row r="139" spans="5:9" x14ac:dyDescent="0.25">
      <c r="E139" s="286"/>
      <c r="F139" s="111"/>
      <c r="G139" s="111"/>
      <c r="H139" s="233" t="s">
        <v>678</v>
      </c>
      <c r="I139" s="111"/>
    </row>
    <row r="140" spans="5:9" x14ac:dyDescent="0.25">
      <c r="E140" s="286"/>
      <c r="F140" s="111"/>
      <c r="G140" s="111"/>
      <c r="H140" s="233" t="s">
        <v>679</v>
      </c>
      <c r="I140" s="111"/>
    </row>
    <row r="141" spans="5:9" x14ac:dyDescent="0.25">
      <c r="E141" s="286"/>
      <c r="F141" s="111"/>
      <c r="G141" s="111"/>
      <c r="H141" s="233" t="s">
        <v>680</v>
      </c>
      <c r="I141" s="111"/>
    </row>
    <row r="142" spans="5:9" x14ac:dyDescent="0.25">
      <c r="E142" s="286"/>
      <c r="F142" s="111"/>
      <c r="G142" s="111"/>
      <c r="H142" s="233" t="s">
        <v>681</v>
      </c>
      <c r="I142" s="111"/>
    </row>
    <row r="143" spans="5:9" x14ac:dyDescent="0.25">
      <c r="E143" s="286"/>
      <c r="F143" s="111"/>
      <c r="G143" s="111"/>
      <c r="H143" s="233" t="s">
        <v>682</v>
      </c>
      <c r="I143" s="111"/>
    </row>
    <row r="144" spans="5:9" x14ac:dyDescent="0.25">
      <c r="E144" s="286"/>
      <c r="F144" s="111"/>
      <c r="G144" s="111"/>
      <c r="H144" s="233" t="s">
        <v>683</v>
      </c>
      <c r="I144" s="111"/>
    </row>
    <row r="145" spans="5:9" x14ac:dyDescent="0.25">
      <c r="E145" s="286"/>
      <c r="F145" s="111"/>
      <c r="G145" s="111"/>
      <c r="H145" s="233" t="s">
        <v>684</v>
      </c>
      <c r="I145" s="111"/>
    </row>
    <row r="146" spans="5:9" x14ac:dyDescent="0.25">
      <c r="E146" s="286"/>
      <c r="F146" s="111"/>
      <c r="G146" s="111"/>
      <c r="H146" s="233" t="s">
        <v>685</v>
      </c>
      <c r="I146" s="111"/>
    </row>
    <row r="147" spans="5:9" x14ac:dyDescent="0.25">
      <c r="E147" s="286"/>
      <c r="F147" s="111"/>
      <c r="G147" s="111"/>
      <c r="H147" s="233" t="s">
        <v>686</v>
      </c>
      <c r="I147" s="111"/>
    </row>
    <row r="148" spans="5:9" x14ac:dyDescent="0.25">
      <c r="E148" s="286"/>
      <c r="F148" s="111"/>
      <c r="G148" s="111"/>
      <c r="H148" s="233" t="s">
        <v>687</v>
      </c>
      <c r="I148" s="111"/>
    </row>
    <row r="149" spans="5:9" x14ac:dyDescent="0.25">
      <c r="E149" s="286"/>
      <c r="F149" s="111"/>
      <c r="G149" s="111"/>
      <c r="H149" s="233" t="s">
        <v>688</v>
      </c>
      <c r="I149" s="111"/>
    </row>
    <row r="150" spans="5:9" x14ac:dyDescent="0.25">
      <c r="E150" s="286"/>
      <c r="F150" s="111"/>
      <c r="G150" s="111"/>
      <c r="H150" s="233" t="s">
        <v>689</v>
      </c>
      <c r="I150" s="111"/>
    </row>
    <row r="151" spans="5:9" x14ac:dyDescent="0.25">
      <c r="E151" s="286"/>
      <c r="F151" s="111"/>
      <c r="G151" s="111"/>
      <c r="H151" s="233" t="s">
        <v>690</v>
      </c>
      <c r="I151" s="111"/>
    </row>
    <row r="152" spans="5:9" x14ac:dyDescent="0.25">
      <c r="E152" s="286"/>
      <c r="F152" s="111"/>
      <c r="G152" s="111"/>
      <c r="H152" s="233" t="s">
        <v>691</v>
      </c>
      <c r="I152" s="111"/>
    </row>
    <row r="153" spans="5:9" x14ac:dyDescent="0.25">
      <c r="E153" s="286"/>
      <c r="F153" s="111"/>
      <c r="G153" s="111"/>
      <c r="H153" s="233" t="s">
        <v>692</v>
      </c>
      <c r="I153" s="111"/>
    </row>
    <row r="154" spans="5:9" x14ac:dyDescent="0.25">
      <c r="E154" s="286"/>
      <c r="F154" s="111"/>
      <c r="G154" s="111"/>
      <c r="H154" s="233" t="s">
        <v>693</v>
      </c>
      <c r="I154" s="111"/>
    </row>
    <row r="155" spans="5:9" x14ac:dyDescent="0.25">
      <c r="E155" s="286"/>
      <c r="F155" s="111"/>
      <c r="G155" s="111"/>
      <c r="H155" s="233" t="s">
        <v>694</v>
      </c>
      <c r="I155" s="111"/>
    </row>
    <row r="156" spans="5:9" x14ac:dyDescent="0.25">
      <c r="E156" s="286"/>
      <c r="F156" s="111"/>
      <c r="G156" s="111"/>
      <c r="H156" s="233" t="s">
        <v>695</v>
      </c>
      <c r="I156" s="111"/>
    </row>
    <row r="157" spans="5:9" x14ac:dyDescent="0.25">
      <c r="E157" s="286"/>
      <c r="F157" s="111"/>
      <c r="G157" s="111"/>
      <c r="H157" s="233" t="s">
        <v>696</v>
      </c>
      <c r="I157" s="111"/>
    </row>
    <row r="158" spans="5:9" x14ac:dyDescent="0.25">
      <c r="E158" s="286"/>
      <c r="F158" s="111"/>
      <c r="G158" s="111"/>
      <c r="H158" s="233" t="s">
        <v>697</v>
      </c>
      <c r="I158" s="111"/>
    </row>
    <row r="159" spans="5:9" x14ac:dyDescent="0.25">
      <c r="E159" s="286"/>
      <c r="F159" s="111"/>
      <c r="G159" s="111"/>
      <c r="H159" s="233" t="s">
        <v>698</v>
      </c>
      <c r="I159" s="111"/>
    </row>
    <row r="160" spans="5:9" x14ac:dyDescent="0.25">
      <c r="E160" s="286"/>
      <c r="F160" s="111"/>
      <c r="G160" s="111"/>
      <c r="H160" s="233" t="s">
        <v>699</v>
      </c>
      <c r="I160" s="111"/>
    </row>
    <row r="161" spans="5:9" x14ac:dyDescent="0.25">
      <c r="E161" s="286"/>
      <c r="F161" s="111"/>
      <c r="G161" s="111"/>
      <c r="H161" s="233" t="s">
        <v>700</v>
      </c>
      <c r="I161" s="111"/>
    </row>
    <row r="162" spans="5:9" x14ac:dyDescent="0.25">
      <c r="E162" s="286"/>
      <c r="F162" s="111"/>
      <c r="G162" s="111"/>
      <c r="H162" s="233" t="s">
        <v>573</v>
      </c>
      <c r="I162" s="111"/>
    </row>
    <row r="163" spans="5:9" x14ac:dyDescent="0.25">
      <c r="E163" s="286"/>
      <c r="F163" s="111"/>
      <c r="G163" s="111"/>
      <c r="H163" s="233" t="s">
        <v>701</v>
      </c>
      <c r="I163" s="111"/>
    </row>
    <row r="164" spans="5:9" x14ac:dyDescent="0.25">
      <c r="E164" s="286"/>
      <c r="F164" s="111"/>
      <c r="G164" s="111"/>
      <c r="H164" s="233" t="s">
        <v>702</v>
      </c>
      <c r="I164" s="111"/>
    </row>
    <row r="165" spans="5:9" x14ac:dyDescent="0.25">
      <c r="E165" s="286"/>
      <c r="F165" s="111"/>
      <c r="G165" s="111"/>
      <c r="H165" s="233" t="s">
        <v>575</v>
      </c>
      <c r="I165" s="111"/>
    </row>
    <row r="166" spans="5:9" x14ac:dyDescent="0.25">
      <c r="E166" s="286"/>
      <c r="F166" s="111"/>
      <c r="G166" s="111"/>
      <c r="H166" s="233" t="s">
        <v>703</v>
      </c>
      <c r="I166" s="111"/>
    </row>
    <row r="167" spans="5:9" x14ac:dyDescent="0.25">
      <c r="E167" s="286"/>
      <c r="F167" s="111"/>
      <c r="G167" s="111"/>
      <c r="H167" s="233" t="s">
        <v>704</v>
      </c>
      <c r="I167" s="111"/>
    </row>
    <row r="168" spans="5:9" x14ac:dyDescent="0.25">
      <c r="E168" s="286"/>
      <c r="F168" s="111"/>
      <c r="G168" s="111"/>
      <c r="H168" s="233" t="s">
        <v>705</v>
      </c>
      <c r="I168" s="111"/>
    </row>
    <row r="169" spans="5:9" x14ac:dyDescent="0.25">
      <c r="E169" s="286"/>
      <c r="F169" s="111"/>
      <c r="G169" s="111"/>
      <c r="H169" s="233" t="s">
        <v>706</v>
      </c>
      <c r="I169" s="111"/>
    </row>
    <row r="170" spans="5:9" x14ac:dyDescent="0.25">
      <c r="E170" s="286"/>
      <c r="F170" s="111"/>
      <c r="G170" s="111"/>
      <c r="H170" s="233" t="s">
        <v>707</v>
      </c>
      <c r="I170" s="111"/>
    </row>
    <row r="171" spans="5:9" x14ac:dyDescent="0.25">
      <c r="E171" s="286"/>
      <c r="F171" s="111"/>
      <c r="G171" s="111"/>
      <c r="H171" s="233" t="s">
        <v>708</v>
      </c>
      <c r="I171" s="111"/>
    </row>
    <row r="172" spans="5:9" x14ac:dyDescent="0.25">
      <c r="E172" s="286"/>
      <c r="F172" s="111"/>
      <c r="G172" s="111"/>
      <c r="H172" s="233" t="s">
        <v>709</v>
      </c>
      <c r="I172" s="111"/>
    </row>
    <row r="173" spans="5:9" x14ac:dyDescent="0.25">
      <c r="E173" s="286"/>
      <c r="F173" s="111"/>
      <c r="G173" s="111"/>
      <c r="H173" s="233" t="s">
        <v>710</v>
      </c>
      <c r="I173" s="111"/>
    </row>
    <row r="174" spans="5:9" x14ac:dyDescent="0.25">
      <c r="E174" s="286"/>
      <c r="F174" s="111"/>
      <c r="G174" s="111"/>
      <c r="H174" s="233" t="s">
        <v>577</v>
      </c>
      <c r="I174" s="111"/>
    </row>
    <row r="175" spans="5:9" x14ac:dyDescent="0.25">
      <c r="E175" s="286"/>
      <c r="F175" s="111"/>
      <c r="G175" s="111"/>
      <c r="H175" s="233" t="s">
        <v>711</v>
      </c>
      <c r="I175" s="111"/>
    </row>
    <row r="176" spans="5:9" x14ac:dyDescent="0.25">
      <c r="E176" s="286"/>
      <c r="F176" s="111"/>
      <c r="G176" s="111"/>
      <c r="H176" s="233" t="s">
        <v>440</v>
      </c>
      <c r="I176" s="111"/>
    </row>
    <row r="177" spans="5:9" x14ac:dyDescent="0.25">
      <c r="E177" s="286"/>
      <c r="F177" s="111"/>
      <c r="G177" s="111"/>
      <c r="H177" s="233" t="s">
        <v>712</v>
      </c>
      <c r="I177" s="111"/>
    </row>
    <row r="178" spans="5:9" x14ac:dyDescent="0.25">
      <c r="E178" s="286"/>
      <c r="F178" s="111"/>
      <c r="G178" s="111"/>
      <c r="H178" s="233" t="s">
        <v>713</v>
      </c>
      <c r="I178" s="111"/>
    </row>
    <row r="179" spans="5:9" x14ac:dyDescent="0.25">
      <c r="E179" s="286"/>
      <c r="F179" s="111"/>
      <c r="G179" s="111"/>
      <c r="H179" s="233" t="s">
        <v>714</v>
      </c>
      <c r="I179" s="111"/>
    </row>
    <row r="180" spans="5:9" x14ac:dyDescent="0.25">
      <c r="E180" s="286"/>
      <c r="F180" s="111"/>
      <c r="G180" s="111"/>
      <c r="H180" s="233" t="s">
        <v>715</v>
      </c>
      <c r="I180" s="111"/>
    </row>
    <row r="181" spans="5:9" x14ac:dyDescent="0.25">
      <c r="E181" s="286"/>
      <c r="F181" s="111"/>
      <c r="G181" s="111"/>
      <c r="H181" s="233" t="s">
        <v>716</v>
      </c>
      <c r="I181" s="111"/>
    </row>
    <row r="182" spans="5:9" x14ac:dyDescent="0.25">
      <c r="E182" s="286"/>
      <c r="F182" s="111"/>
      <c r="G182" s="111"/>
      <c r="H182" s="233" t="s">
        <v>717</v>
      </c>
      <c r="I182" s="111"/>
    </row>
    <row r="183" spans="5:9" x14ac:dyDescent="0.25">
      <c r="E183" s="286"/>
      <c r="F183" s="111"/>
      <c r="G183" s="111"/>
      <c r="H183" s="233" t="s">
        <v>718</v>
      </c>
      <c r="I183" s="111"/>
    </row>
    <row r="184" spans="5:9" x14ac:dyDescent="0.25">
      <c r="E184" s="286"/>
      <c r="F184" s="111"/>
      <c r="G184" s="111"/>
      <c r="H184" s="233" t="s">
        <v>719</v>
      </c>
      <c r="I184" s="111"/>
    </row>
    <row r="185" spans="5:9" x14ac:dyDescent="0.25">
      <c r="E185" s="286"/>
      <c r="F185" s="111"/>
      <c r="G185" s="111"/>
      <c r="H185" s="233" t="s">
        <v>720</v>
      </c>
      <c r="I185" s="111"/>
    </row>
    <row r="186" spans="5:9" x14ac:dyDescent="0.25">
      <c r="E186" s="286"/>
      <c r="F186" s="111"/>
      <c r="G186" s="111"/>
      <c r="H186" s="233" t="s">
        <v>721</v>
      </c>
      <c r="I186" s="111"/>
    </row>
    <row r="187" spans="5:9" x14ac:dyDescent="0.25">
      <c r="E187" s="286"/>
      <c r="F187" s="111"/>
      <c r="G187" s="111"/>
      <c r="H187" s="233" t="s">
        <v>722</v>
      </c>
      <c r="I187" s="111"/>
    </row>
    <row r="188" spans="5:9" x14ac:dyDescent="0.25">
      <c r="E188" s="286"/>
      <c r="F188" s="111"/>
      <c r="G188" s="111"/>
      <c r="H188" s="233" t="s">
        <v>723</v>
      </c>
      <c r="I188" s="111"/>
    </row>
    <row r="189" spans="5:9" x14ac:dyDescent="0.25">
      <c r="E189" s="286"/>
      <c r="F189" s="111"/>
      <c r="G189" s="111"/>
      <c r="H189" s="233" t="s">
        <v>724</v>
      </c>
      <c r="I189" s="111"/>
    </row>
    <row r="190" spans="5:9" x14ac:dyDescent="0.25">
      <c r="E190" s="286"/>
      <c r="F190" s="111"/>
      <c r="G190" s="111"/>
      <c r="H190" s="233" t="s">
        <v>725</v>
      </c>
      <c r="I190" s="111"/>
    </row>
    <row r="191" spans="5:9" x14ac:dyDescent="0.25">
      <c r="E191" s="286"/>
      <c r="F191" s="111"/>
      <c r="G191" s="111"/>
      <c r="H191" s="233" t="s">
        <v>484</v>
      </c>
      <c r="I191" s="111"/>
    </row>
    <row r="192" spans="5:9" x14ac:dyDescent="0.25">
      <c r="E192" s="286"/>
      <c r="F192" s="111"/>
      <c r="G192" s="111"/>
      <c r="H192" s="233" t="s">
        <v>726</v>
      </c>
      <c r="I192" s="111"/>
    </row>
    <row r="193" spans="5:9" x14ac:dyDescent="0.25">
      <c r="E193" s="286"/>
      <c r="F193" s="111"/>
      <c r="G193" s="111"/>
      <c r="H193" s="233" t="s">
        <v>727</v>
      </c>
      <c r="I193" s="111"/>
    </row>
    <row r="194" spans="5:9" x14ac:dyDescent="0.25">
      <c r="E194" s="286"/>
      <c r="F194" s="111"/>
      <c r="G194" s="111"/>
      <c r="H194" s="233" t="s">
        <v>728</v>
      </c>
      <c r="I194" s="111"/>
    </row>
    <row r="195" spans="5:9" x14ac:dyDescent="0.25">
      <c r="E195" s="286"/>
      <c r="F195" s="111"/>
      <c r="G195" s="111"/>
      <c r="H195" s="233" t="s">
        <v>585</v>
      </c>
      <c r="I195" s="111"/>
    </row>
    <row r="196" spans="5:9" x14ac:dyDescent="0.25">
      <c r="E196" s="286"/>
      <c r="F196" s="111"/>
      <c r="G196" s="111"/>
      <c r="H196" s="233" t="s">
        <v>729</v>
      </c>
      <c r="I196" s="111"/>
    </row>
    <row r="197" spans="5:9" x14ac:dyDescent="0.25">
      <c r="E197" s="286"/>
      <c r="F197" s="111"/>
      <c r="G197" s="111"/>
      <c r="H197" s="233" t="s">
        <v>730</v>
      </c>
      <c r="I197" s="111"/>
    </row>
    <row r="198" spans="5:9" x14ac:dyDescent="0.25">
      <c r="E198" s="286"/>
      <c r="F198" s="111"/>
      <c r="G198" s="111"/>
      <c r="H198" s="233" t="s">
        <v>731</v>
      </c>
      <c r="I198" s="111"/>
    </row>
    <row r="199" spans="5:9" x14ac:dyDescent="0.25">
      <c r="E199" s="286"/>
      <c r="F199" s="111"/>
      <c r="G199" s="111"/>
      <c r="H199" s="233" t="s">
        <v>732</v>
      </c>
      <c r="I199" s="111"/>
    </row>
    <row r="200" spans="5:9" x14ac:dyDescent="0.25">
      <c r="E200" s="286"/>
      <c r="F200" s="111"/>
      <c r="G200" s="111"/>
      <c r="H200" s="233" t="s">
        <v>733</v>
      </c>
      <c r="I200" s="111"/>
    </row>
    <row r="201" spans="5:9" x14ac:dyDescent="0.25">
      <c r="E201" s="286"/>
      <c r="F201" s="111"/>
      <c r="G201" s="111"/>
      <c r="H201" s="233" t="s">
        <v>734</v>
      </c>
      <c r="I201" s="111"/>
    </row>
    <row r="202" spans="5:9" x14ac:dyDescent="0.25">
      <c r="E202" s="286"/>
      <c r="F202" s="111"/>
      <c r="G202" s="111"/>
      <c r="H202" s="233" t="s">
        <v>735</v>
      </c>
      <c r="I202" s="111"/>
    </row>
    <row r="203" spans="5:9" x14ac:dyDescent="0.25">
      <c r="E203" s="286"/>
      <c r="F203" s="111"/>
      <c r="G203" s="111"/>
      <c r="H203" s="233" t="s">
        <v>736</v>
      </c>
      <c r="I203" s="111"/>
    </row>
    <row r="204" spans="5:9" x14ac:dyDescent="0.25">
      <c r="E204" s="286"/>
      <c r="F204" s="111"/>
      <c r="G204" s="111"/>
      <c r="H204" s="233" t="s">
        <v>737</v>
      </c>
      <c r="I204" s="111"/>
    </row>
    <row r="205" spans="5:9" x14ac:dyDescent="0.25">
      <c r="E205" s="286"/>
      <c r="F205" s="111"/>
      <c r="G205" s="111"/>
      <c r="H205" s="233" t="s">
        <v>738</v>
      </c>
      <c r="I205" s="111"/>
    </row>
    <row r="206" spans="5:9" x14ac:dyDescent="0.25">
      <c r="E206" s="286"/>
      <c r="F206" s="111"/>
      <c r="G206" s="111"/>
      <c r="H206" s="233" t="s">
        <v>739</v>
      </c>
      <c r="I206" s="111"/>
    </row>
    <row r="207" spans="5:9" x14ac:dyDescent="0.25">
      <c r="E207" s="286"/>
      <c r="F207" s="111"/>
      <c r="G207" s="111"/>
      <c r="H207" s="233" t="s">
        <v>740</v>
      </c>
      <c r="I207" s="111"/>
    </row>
    <row r="208" spans="5:9" x14ac:dyDescent="0.25">
      <c r="E208" s="286"/>
      <c r="F208" s="111"/>
      <c r="G208" s="111"/>
      <c r="H208" s="233" t="s">
        <v>741</v>
      </c>
      <c r="I208" s="111"/>
    </row>
    <row r="209" spans="5:9" x14ac:dyDescent="0.25">
      <c r="E209" s="286"/>
      <c r="F209" s="111"/>
      <c r="G209" s="111"/>
      <c r="H209" s="233" t="s">
        <v>446</v>
      </c>
      <c r="I209" s="111"/>
    </row>
    <row r="210" spans="5:9" x14ac:dyDescent="0.25">
      <c r="E210" s="286"/>
      <c r="F210" s="111"/>
      <c r="G210" s="111"/>
      <c r="H210" s="233" t="s">
        <v>742</v>
      </c>
      <c r="I210" s="111"/>
    </row>
    <row r="211" spans="5:9" x14ac:dyDescent="0.25">
      <c r="E211" s="286"/>
      <c r="F211" s="111"/>
      <c r="G211" s="111"/>
      <c r="H211" s="233" t="s">
        <v>743</v>
      </c>
      <c r="I211" s="111"/>
    </row>
    <row r="212" spans="5:9" x14ac:dyDescent="0.25">
      <c r="E212" s="286"/>
      <c r="F212" s="111"/>
      <c r="G212" s="111"/>
      <c r="H212" s="233" t="s">
        <v>744</v>
      </c>
      <c r="I212" s="111"/>
    </row>
    <row r="213" spans="5:9" x14ac:dyDescent="0.25">
      <c r="E213" s="286"/>
      <c r="F213" s="111"/>
      <c r="G213" s="111"/>
      <c r="H213" s="233" t="s">
        <v>745</v>
      </c>
      <c r="I213" s="111"/>
    </row>
    <row r="214" spans="5:9" x14ac:dyDescent="0.25">
      <c r="E214" s="286"/>
      <c r="F214" s="111"/>
      <c r="G214" s="111"/>
      <c r="H214" s="233" t="s">
        <v>441</v>
      </c>
      <c r="I214" s="111"/>
    </row>
    <row r="215" spans="5:9" x14ac:dyDescent="0.25">
      <c r="E215" s="286"/>
      <c r="F215" s="111"/>
      <c r="G215" s="111"/>
      <c r="H215" s="233" t="s">
        <v>746</v>
      </c>
      <c r="I215" s="111"/>
    </row>
    <row r="216" spans="5:9" x14ac:dyDescent="0.25">
      <c r="E216" s="286"/>
      <c r="F216" s="111"/>
      <c r="G216" s="111"/>
      <c r="H216" s="233" t="s">
        <v>747</v>
      </c>
      <c r="I216" s="111"/>
    </row>
    <row r="217" spans="5:9" x14ac:dyDescent="0.25">
      <c r="E217" s="286"/>
      <c r="F217" s="111"/>
      <c r="G217" s="111"/>
      <c r="H217" s="233" t="s">
        <v>748</v>
      </c>
      <c r="I217" s="111"/>
    </row>
    <row r="218" spans="5:9" x14ac:dyDescent="0.25">
      <c r="E218" s="286"/>
      <c r="F218" s="111"/>
      <c r="G218" s="111"/>
      <c r="H218" s="233" t="s">
        <v>749</v>
      </c>
      <c r="I218" s="111"/>
    </row>
    <row r="219" spans="5:9" x14ac:dyDescent="0.25">
      <c r="E219" s="286"/>
      <c r="F219" s="111"/>
      <c r="G219" s="111"/>
      <c r="H219" s="233" t="s">
        <v>750</v>
      </c>
      <c r="I219" s="111"/>
    </row>
    <row r="220" spans="5:9" x14ac:dyDescent="0.25">
      <c r="E220" s="286"/>
      <c r="F220" s="111"/>
      <c r="G220" s="111"/>
      <c r="H220" s="233" t="s">
        <v>751</v>
      </c>
      <c r="I220" s="111"/>
    </row>
    <row r="221" spans="5:9" x14ac:dyDescent="0.25">
      <c r="E221" s="286"/>
      <c r="F221" s="111"/>
      <c r="G221" s="111"/>
      <c r="H221" s="233" t="s">
        <v>752</v>
      </c>
      <c r="I221" s="111"/>
    </row>
    <row r="222" spans="5:9" x14ac:dyDescent="0.25">
      <c r="E222" s="286"/>
      <c r="F222" s="111"/>
      <c r="G222" s="111"/>
      <c r="H222" s="233" t="s">
        <v>753</v>
      </c>
      <c r="I222" s="111"/>
    </row>
    <row r="223" spans="5:9" x14ac:dyDescent="0.25">
      <c r="E223" s="286"/>
      <c r="F223" s="111"/>
      <c r="G223" s="111"/>
      <c r="H223" s="233" t="s">
        <v>754</v>
      </c>
      <c r="I223" s="111"/>
    </row>
    <row r="224" spans="5:9" x14ac:dyDescent="0.25">
      <c r="E224" s="286"/>
      <c r="F224" s="111"/>
      <c r="G224" s="111"/>
      <c r="H224" s="233" t="s">
        <v>755</v>
      </c>
      <c r="I224" s="111"/>
    </row>
    <row r="225" spans="5:9" x14ac:dyDescent="0.25">
      <c r="E225" s="286"/>
      <c r="F225" s="111"/>
      <c r="G225" s="111"/>
      <c r="H225" s="233" t="s">
        <v>756</v>
      </c>
      <c r="I225" s="111"/>
    </row>
    <row r="226" spans="5:9" x14ac:dyDescent="0.25">
      <c r="E226" s="286"/>
      <c r="F226" s="111"/>
      <c r="G226" s="111"/>
      <c r="H226" s="233" t="s">
        <v>757</v>
      </c>
      <c r="I226" s="111"/>
    </row>
    <row r="227" spans="5:9" x14ac:dyDescent="0.25">
      <c r="E227" s="286"/>
      <c r="F227" s="111"/>
      <c r="G227" s="111"/>
      <c r="H227" s="233" t="s">
        <v>758</v>
      </c>
      <c r="I227" s="111"/>
    </row>
    <row r="228" spans="5:9" x14ac:dyDescent="0.25">
      <c r="E228" s="286"/>
      <c r="F228" s="111"/>
      <c r="G228" s="111"/>
      <c r="H228" s="233" t="s">
        <v>759</v>
      </c>
      <c r="I228" s="111"/>
    </row>
    <row r="229" spans="5:9" x14ac:dyDescent="0.25">
      <c r="E229" s="286"/>
      <c r="F229" s="111"/>
      <c r="G229" s="111"/>
      <c r="H229" s="233" t="s">
        <v>760</v>
      </c>
      <c r="I229" s="111"/>
    </row>
    <row r="230" spans="5:9" x14ac:dyDescent="0.25">
      <c r="E230" s="286"/>
      <c r="F230" s="111"/>
      <c r="G230" s="111"/>
      <c r="H230" s="233" t="s">
        <v>761</v>
      </c>
      <c r="I230" s="111"/>
    </row>
    <row r="231" spans="5:9" x14ac:dyDescent="0.25">
      <c r="E231" s="286"/>
      <c r="F231" s="111"/>
      <c r="G231" s="111"/>
      <c r="H231" s="233" t="s">
        <v>762</v>
      </c>
      <c r="I231" s="111"/>
    </row>
    <row r="232" spans="5:9" x14ac:dyDescent="0.25">
      <c r="E232" s="286"/>
      <c r="F232" s="111"/>
      <c r="G232" s="111"/>
      <c r="H232" s="233" t="s">
        <v>763</v>
      </c>
      <c r="I232" s="111"/>
    </row>
    <row r="233" spans="5:9" x14ac:dyDescent="0.25">
      <c r="E233" s="286"/>
      <c r="F233" s="111"/>
      <c r="G233" s="111"/>
      <c r="H233" s="233" t="s">
        <v>764</v>
      </c>
      <c r="I233" s="111"/>
    </row>
    <row r="234" spans="5:9" x14ac:dyDescent="0.25">
      <c r="E234" s="286"/>
      <c r="F234" s="111"/>
      <c r="G234" s="111"/>
      <c r="H234" s="233" t="s">
        <v>765</v>
      </c>
      <c r="I234" s="111"/>
    </row>
    <row r="235" spans="5:9" x14ac:dyDescent="0.25">
      <c r="E235" s="286"/>
      <c r="F235" s="111"/>
      <c r="G235" s="111"/>
      <c r="H235" s="233" t="s">
        <v>766</v>
      </c>
      <c r="I235" s="111"/>
    </row>
    <row r="236" spans="5:9" x14ac:dyDescent="0.25">
      <c r="E236" s="286"/>
      <c r="F236" s="111"/>
      <c r="G236" s="111"/>
      <c r="H236" s="233" t="s">
        <v>767</v>
      </c>
      <c r="I236" s="111"/>
    </row>
    <row r="237" spans="5:9" x14ac:dyDescent="0.25">
      <c r="E237" s="286"/>
      <c r="F237" s="111"/>
      <c r="G237" s="111"/>
      <c r="H237" s="233" t="s">
        <v>768</v>
      </c>
      <c r="I237" s="111"/>
    </row>
    <row r="238" spans="5:9" x14ac:dyDescent="0.25">
      <c r="E238" s="286"/>
      <c r="F238" s="111"/>
      <c r="G238" s="111"/>
      <c r="H238" s="233" t="s">
        <v>592</v>
      </c>
      <c r="I238" s="111"/>
    </row>
    <row r="239" spans="5:9" x14ac:dyDescent="0.25">
      <c r="E239" s="286"/>
      <c r="F239" s="111"/>
      <c r="G239" s="111"/>
      <c r="H239" s="233" t="s">
        <v>769</v>
      </c>
      <c r="I239" s="111"/>
    </row>
    <row r="240" spans="5:9" x14ac:dyDescent="0.25">
      <c r="E240" s="286"/>
      <c r="F240" s="111"/>
      <c r="G240" s="111"/>
      <c r="H240" s="233" t="s">
        <v>770</v>
      </c>
      <c r="I240" s="111"/>
    </row>
    <row r="241" spans="5:9" x14ac:dyDescent="0.25">
      <c r="E241" s="286"/>
      <c r="F241" s="111"/>
      <c r="G241" s="111"/>
      <c r="H241" s="233" t="s">
        <v>771</v>
      </c>
      <c r="I241" s="111"/>
    </row>
    <row r="242" spans="5:9" x14ac:dyDescent="0.25">
      <c r="E242" s="286"/>
      <c r="F242" s="111"/>
      <c r="G242" s="111"/>
      <c r="H242" s="233" t="s">
        <v>772</v>
      </c>
      <c r="I242" s="111"/>
    </row>
    <row r="243" spans="5:9" x14ac:dyDescent="0.25">
      <c r="E243" s="286"/>
      <c r="F243" s="111"/>
      <c r="G243" s="111"/>
      <c r="H243" s="233" t="s">
        <v>773</v>
      </c>
      <c r="I243" s="111"/>
    </row>
    <row r="244" spans="5:9" x14ac:dyDescent="0.25">
      <c r="E244" s="286"/>
      <c r="F244" s="111"/>
      <c r="G244" s="111"/>
      <c r="H244" s="233" t="s">
        <v>774</v>
      </c>
      <c r="I244" s="111"/>
    </row>
    <row r="245" spans="5:9" x14ac:dyDescent="0.25">
      <c r="E245" s="286"/>
      <c r="F245" s="111"/>
      <c r="G245" s="111"/>
      <c r="H245" s="233" t="s">
        <v>775</v>
      </c>
      <c r="I245" s="111"/>
    </row>
    <row r="246" spans="5:9" x14ac:dyDescent="0.25">
      <c r="E246" s="286"/>
      <c r="F246" s="111"/>
      <c r="G246" s="111"/>
      <c r="H246" s="233" t="s">
        <v>776</v>
      </c>
      <c r="I246" s="111"/>
    </row>
    <row r="247" spans="5:9" x14ac:dyDescent="0.25">
      <c r="E247" s="286"/>
      <c r="F247" s="111"/>
      <c r="G247" s="111"/>
      <c r="H247" s="233" t="s">
        <v>777</v>
      </c>
      <c r="I247" s="111"/>
    </row>
    <row r="248" spans="5:9" x14ac:dyDescent="0.25">
      <c r="E248" s="286"/>
      <c r="F248" s="111"/>
      <c r="G248" s="111"/>
      <c r="H248" s="233" t="s">
        <v>778</v>
      </c>
      <c r="I248" s="111"/>
    </row>
    <row r="249" spans="5:9" x14ac:dyDescent="0.25">
      <c r="E249" s="286"/>
      <c r="F249" s="111"/>
      <c r="G249" s="111"/>
      <c r="H249" s="233" t="s">
        <v>779</v>
      </c>
      <c r="I249" s="111"/>
    </row>
    <row r="250" spans="5:9" x14ac:dyDescent="0.25">
      <c r="E250" s="286"/>
      <c r="F250" s="111"/>
      <c r="G250" s="111"/>
      <c r="H250" s="233" t="s">
        <v>780</v>
      </c>
      <c r="I250" s="111"/>
    </row>
    <row r="251" spans="5:9" x14ac:dyDescent="0.25">
      <c r="E251" s="286"/>
      <c r="F251" s="111"/>
      <c r="G251" s="111"/>
      <c r="H251" s="233" t="s">
        <v>781</v>
      </c>
      <c r="I251" s="111"/>
    </row>
    <row r="252" spans="5:9" x14ac:dyDescent="0.25">
      <c r="E252" s="286"/>
      <c r="F252" s="111"/>
      <c r="G252" s="111"/>
      <c r="H252" s="233" t="s">
        <v>782</v>
      </c>
      <c r="I252" s="111"/>
    </row>
    <row r="253" spans="5:9" x14ac:dyDescent="0.25">
      <c r="E253" s="286"/>
      <c r="F253" s="111"/>
      <c r="G253" s="111"/>
      <c r="H253" s="233" t="s">
        <v>783</v>
      </c>
      <c r="I253" s="111"/>
    </row>
    <row r="254" spans="5:9" x14ac:dyDescent="0.25">
      <c r="E254" s="286"/>
      <c r="F254" s="111"/>
      <c r="G254" s="111"/>
      <c r="H254" s="233" t="s">
        <v>784</v>
      </c>
      <c r="I254" s="111"/>
    </row>
    <row r="255" spans="5:9" x14ac:dyDescent="0.25">
      <c r="E255" s="286"/>
      <c r="F255" s="111"/>
      <c r="G255" s="111"/>
      <c r="H255" s="233" t="s">
        <v>785</v>
      </c>
      <c r="I255" s="111"/>
    </row>
    <row r="256" spans="5:9" x14ac:dyDescent="0.25">
      <c r="E256" s="286"/>
      <c r="F256" s="111"/>
      <c r="G256" s="111"/>
      <c r="H256" s="233" t="s">
        <v>786</v>
      </c>
      <c r="I256" s="111"/>
    </row>
    <row r="257" spans="5:9" x14ac:dyDescent="0.25">
      <c r="E257" s="286"/>
      <c r="F257" s="111"/>
      <c r="G257" s="111"/>
      <c r="H257" s="233" t="s">
        <v>787</v>
      </c>
      <c r="I257" s="111"/>
    </row>
    <row r="258" spans="5:9" x14ac:dyDescent="0.25">
      <c r="E258" s="286"/>
      <c r="F258" s="111"/>
      <c r="G258" s="111"/>
      <c r="H258" s="233" t="s">
        <v>788</v>
      </c>
      <c r="I258" s="111"/>
    </row>
    <row r="259" spans="5:9" x14ac:dyDescent="0.25">
      <c r="E259" s="286"/>
      <c r="F259" s="111"/>
      <c r="G259" s="111"/>
      <c r="H259" s="233" t="s">
        <v>789</v>
      </c>
      <c r="I259" s="111"/>
    </row>
    <row r="260" spans="5:9" x14ac:dyDescent="0.25">
      <c r="E260" s="286"/>
      <c r="F260" s="111"/>
      <c r="G260" s="111"/>
      <c r="H260" s="233" t="s">
        <v>790</v>
      </c>
      <c r="I260" s="111"/>
    </row>
    <row r="261" spans="5:9" x14ac:dyDescent="0.25">
      <c r="E261" s="286"/>
      <c r="F261" s="111"/>
      <c r="G261" s="111"/>
      <c r="H261" s="233" t="s">
        <v>791</v>
      </c>
      <c r="I261" s="111"/>
    </row>
    <row r="262" spans="5:9" x14ac:dyDescent="0.25">
      <c r="E262" s="286"/>
      <c r="F262" s="111"/>
      <c r="G262" s="111"/>
      <c r="H262" s="233" t="s">
        <v>792</v>
      </c>
      <c r="I262" s="111"/>
    </row>
    <row r="263" spans="5:9" x14ac:dyDescent="0.25">
      <c r="E263" s="286"/>
      <c r="F263" s="111"/>
      <c r="G263" s="111"/>
      <c r="H263" s="233" t="s">
        <v>793</v>
      </c>
      <c r="I263" s="111"/>
    </row>
    <row r="264" spans="5:9" x14ac:dyDescent="0.25">
      <c r="E264" s="286"/>
      <c r="F264" s="111"/>
      <c r="G264" s="111"/>
      <c r="H264" s="233" t="s">
        <v>794</v>
      </c>
      <c r="I264" s="111"/>
    </row>
    <row r="265" spans="5:9" x14ac:dyDescent="0.25">
      <c r="E265" s="286"/>
      <c r="F265" s="111"/>
      <c r="G265" s="111"/>
      <c r="H265" s="233" t="s">
        <v>795</v>
      </c>
      <c r="I265" s="111"/>
    </row>
    <row r="266" spans="5:9" x14ac:dyDescent="0.25">
      <c r="E266" s="286"/>
      <c r="F266" s="111"/>
      <c r="G266" s="111"/>
      <c r="H266" s="233" t="s">
        <v>796</v>
      </c>
      <c r="I266" s="111"/>
    </row>
    <row r="267" spans="5:9" x14ac:dyDescent="0.25">
      <c r="E267" s="286"/>
      <c r="F267" s="111"/>
      <c r="G267" s="111"/>
      <c r="H267" s="233" t="s">
        <v>797</v>
      </c>
      <c r="I267" s="111"/>
    </row>
    <row r="268" spans="5:9" x14ac:dyDescent="0.25">
      <c r="E268" s="286"/>
      <c r="F268" s="111"/>
      <c r="G268" s="111"/>
      <c r="H268" s="233" t="s">
        <v>798</v>
      </c>
      <c r="I268" s="111"/>
    </row>
    <row r="269" spans="5:9" x14ac:dyDescent="0.25">
      <c r="E269" s="286"/>
      <c r="F269" s="111"/>
      <c r="G269" s="111"/>
      <c r="H269" s="233" t="s">
        <v>799</v>
      </c>
      <c r="I269" s="111"/>
    </row>
    <row r="270" spans="5:9" x14ac:dyDescent="0.25">
      <c r="E270" s="286"/>
      <c r="F270" s="111"/>
      <c r="G270" s="111"/>
      <c r="H270" s="233" t="s">
        <v>800</v>
      </c>
      <c r="I270" s="111"/>
    </row>
    <row r="271" spans="5:9" x14ac:dyDescent="0.25">
      <c r="E271" s="286"/>
      <c r="F271" s="111"/>
      <c r="G271" s="111"/>
      <c r="H271" s="233" t="s">
        <v>801</v>
      </c>
      <c r="I271" s="111"/>
    </row>
    <row r="272" spans="5:9" x14ac:dyDescent="0.25">
      <c r="E272" s="286"/>
      <c r="F272" s="111"/>
      <c r="G272" s="111"/>
      <c r="H272" s="233" t="s">
        <v>802</v>
      </c>
      <c r="I272" s="111"/>
    </row>
    <row r="273" spans="5:9" x14ac:dyDescent="0.25">
      <c r="E273" s="286"/>
      <c r="F273" s="111"/>
      <c r="G273" s="111"/>
      <c r="H273" s="233" t="s">
        <v>803</v>
      </c>
      <c r="I273" s="111"/>
    </row>
    <row r="274" spans="5:9" x14ac:dyDescent="0.25">
      <c r="E274" s="286"/>
      <c r="F274" s="111"/>
      <c r="G274" s="111"/>
      <c r="H274" s="233" t="s">
        <v>804</v>
      </c>
      <c r="I274" s="111"/>
    </row>
    <row r="275" spans="5:9" x14ac:dyDescent="0.25">
      <c r="E275" s="286"/>
      <c r="F275" s="111"/>
      <c r="G275" s="111"/>
      <c r="H275" s="233" t="s">
        <v>594</v>
      </c>
      <c r="I275" s="111"/>
    </row>
    <row r="276" spans="5:9" x14ac:dyDescent="0.25">
      <c r="E276" s="286"/>
      <c r="F276" s="111"/>
      <c r="G276" s="111"/>
      <c r="H276" s="233" t="s">
        <v>805</v>
      </c>
      <c r="I276" s="111"/>
    </row>
    <row r="277" spans="5:9" x14ac:dyDescent="0.25">
      <c r="E277" s="286"/>
      <c r="F277" s="111"/>
      <c r="G277" s="111"/>
      <c r="H277" s="233" t="s">
        <v>806</v>
      </c>
      <c r="I277" s="111"/>
    </row>
    <row r="278" spans="5:9" x14ac:dyDescent="0.25">
      <c r="E278" s="286"/>
      <c r="F278" s="111"/>
      <c r="G278" s="111"/>
      <c r="H278" s="233" t="s">
        <v>807</v>
      </c>
      <c r="I278" s="111"/>
    </row>
    <row r="279" spans="5:9" x14ac:dyDescent="0.25">
      <c r="E279" s="286"/>
      <c r="F279" s="111"/>
      <c r="G279" s="111"/>
      <c r="H279" s="233" t="s">
        <v>808</v>
      </c>
      <c r="I279" s="111"/>
    </row>
    <row r="280" spans="5:9" x14ac:dyDescent="0.25">
      <c r="E280" s="286"/>
      <c r="F280" s="111"/>
      <c r="G280" s="111"/>
      <c r="H280" s="233" t="s">
        <v>809</v>
      </c>
      <c r="I280" s="111"/>
    </row>
    <row r="281" spans="5:9" x14ac:dyDescent="0.25">
      <c r="E281" s="286"/>
      <c r="F281" s="111"/>
      <c r="G281" s="111"/>
      <c r="H281" s="233" t="s">
        <v>810</v>
      </c>
      <c r="I281" s="111"/>
    </row>
    <row r="282" spans="5:9" x14ac:dyDescent="0.25">
      <c r="E282" s="286"/>
      <c r="F282" s="111"/>
      <c r="G282" s="111"/>
      <c r="H282" s="233" t="s">
        <v>811</v>
      </c>
      <c r="I282" s="111"/>
    </row>
    <row r="283" spans="5:9" x14ac:dyDescent="0.25">
      <c r="E283" s="286"/>
      <c r="F283" s="111"/>
      <c r="G283" s="111"/>
      <c r="H283" s="233" t="s">
        <v>812</v>
      </c>
      <c r="I283" s="111"/>
    </row>
    <row r="284" spans="5:9" x14ac:dyDescent="0.25">
      <c r="E284" s="286"/>
      <c r="F284" s="111"/>
      <c r="G284" s="111"/>
      <c r="H284" s="233" t="s">
        <v>813</v>
      </c>
      <c r="I284" s="111"/>
    </row>
    <row r="285" spans="5:9" x14ac:dyDescent="0.25">
      <c r="E285" s="286"/>
      <c r="F285" s="111"/>
      <c r="G285" s="111"/>
      <c r="H285" s="233" t="s">
        <v>814</v>
      </c>
      <c r="I285" s="111"/>
    </row>
    <row r="286" spans="5:9" x14ac:dyDescent="0.25">
      <c r="E286" s="286"/>
      <c r="F286" s="111"/>
      <c r="G286" s="111"/>
      <c r="H286" s="233" t="s">
        <v>815</v>
      </c>
      <c r="I286" s="111"/>
    </row>
    <row r="287" spans="5:9" x14ac:dyDescent="0.25">
      <c r="E287" s="286"/>
      <c r="F287" s="111"/>
      <c r="G287" s="111"/>
      <c r="H287" s="233" t="s">
        <v>816</v>
      </c>
      <c r="I287" s="111"/>
    </row>
    <row r="288" spans="5:9" x14ac:dyDescent="0.25">
      <c r="E288" s="286"/>
      <c r="F288" s="111"/>
      <c r="G288" s="111"/>
      <c r="H288" s="233" t="s">
        <v>817</v>
      </c>
      <c r="I288" s="111"/>
    </row>
    <row r="289" spans="5:9" x14ac:dyDescent="0.25">
      <c r="E289" s="286"/>
      <c r="F289" s="111"/>
      <c r="G289" s="111"/>
      <c r="H289" s="233" t="s">
        <v>818</v>
      </c>
      <c r="I289" s="111"/>
    </row>
    <row r="290" spans="5:9" x14ac:dyDescent="0.25">
      <c r="E290" s="286"/>
      <c r="F290" s="111"/>
      <c r="G290" s="111"/>
      <c r="H290" s="233" t="s">
        <v>819</v>
      </c>
      <c r="I290" s="111"/>
    </row>
    <row r="291" spans="5:9" x14ac:dyDescent="0.25">
      <c r="E291" s="286"/>
      <c r="F291" s="111"/>
      <c r="G291" s="111"/>
      <c r="H291" s="233" t="s">
        <v>820</v>
      </c>
      <c r="I291" s="111"/>
    </row>
    <row r="292" spans="5:9" x14ac:dyDescent="0.25">
      <c r="E292" s="286"/>
      <c r="F292" s="111"/>
      <c r="G292" s="111"/>
      <c r="H292" s="233" t="s">
        <v>821</v>
      </c>
      <c r="I292" s="111"/>
    </row>
    <row r="293" spans="5:9" x14ac:dyDescent="0.25">
      <c r="E293" s="286"/>
      <c r="F293" s="111"/>
      <c r="G293" s="111"/>
      <c r="H293" s="233" t="s">
        <v>822</v>
      </c>
      <c r="I293" s="111"/>
    </row>
    <row r="294" spans="5:9" x14ac:dyDescent="0.25">
      <c r="E294" s="286"/>
      <c r="F294" s="111"/>
      <c r="G294" s="111"/>
      <c r="H294" s="233" t="s">
        <v>823</v>
      </c>
      <c r="I294" s="111"/>
    </row>
    <row r="295" spans="5:9" x14ac:dyDescent="0.25">
      <c r="E295" s="286"/>
      <c r="F295" s="111"/>
      <c r="G295" s="111"/>
      <c r="H295" s="233" t="s">
        <v>824</v>
      </c>
      <c r="I295" s="111"/>
    </row>
    <row r="296" spans="5:9" x14ac:dyDescent="0.25">
      <c r="E296" s="286"/>
      <c r="F296" s="111"/>
      <c r="G296" s="111"/>
      <c r="H296" s="233" t="s">
        <v>825</v>
      </c>
      <c r="I296" s="111"/>
    </row>
    <row r="297" spans="5:9" x14ac:dyDescent="0.25">
      <c r="E297" s="286"/>
      <c r="F297" s="111"/>
      <c r="G297" s="111"/>
      <c r="H297" s="233" t="s">
        <v>826</v>
      </c>
      <c r="I297" s="111"/>
    </row>
    <row r="298" spans="5:9" x14ac:dyDescent="0.25">
      <c r="E298" s="286"/>
      <c r="F298" s="111"/>
      <c r="G298" s="111"/>
      <c r="H298" s="233" t="s">
        <v>827</v>
      </c>
      <c r="I298" s="111"/>
    </row>
    <row r="299" spans="5:9" x14ac:dyDescent="0.25">
      <c r="E299" s="286"/>
      <c r="F299" s="111"/>
      <c r="G299" s="111"/>
      <c r="H299" s="233" t="s">
        <v>828</v>
      </c>
      <c r="I299" s="111"/>
    </row>
    <row r="300" spans="5:9" x14ac:dyDescent="0.25">
      <c r="E300" s="286"/>
      <c r="F300" s="111"/>
      <c r="G300" s="111"/>
      <c r="H300" s="233" t="s">
        <v>829</v>
      </c>
      <c r="I300" s="111"/>
    </row>
    <row r="301" spans="5:9" x14ac:dyDescent="0.25">
      <c r="E301" s="286"/>
      <c r="F301" s="111"/>
      <c r="G301" s="111"/>
      <c r="H301" s="233" t="s">
        <v>830</v>
      </c>
      <c r="I301" s="111"/>
    </row>
    <row r="302" spans="5:9" x14ac:dyDescent="0.25">
      <c r="E302" s="286"/>
      <c r="F302" s="111"/>
      <c r="G302" s="111"/>
      <c r="H302" s="233" t="s">
        <v>598</v>
      </c>
      <c r="I302" s="111"/>
    </row>
    <row r="303" spans="5:9" x14ac:dyDescent="0.25">
      <c r="E303" s="286"/>
      <c r="F303" s="111"/>
      <c r="G303" s="111"/>
      <c r="H303" s="233" t="s">
        <v>831</v>
      </c>
      <c r="I303" s="111"/>
    </row>
    <row r="304" spans="5:9" x14ac:dyDescent="0.25">
      <c r="E304" s="286"/>
      <c r="F304" s="111"/>
      <c r="G304" s="111"/>
      <c r="H304" s="233" t="s">
        <v>832</v>
      </c>
      <c r="I304" s="111"/>
    </row>
    <row r="305" spans="5:9" x14ac:dyDescent="0.25">
      <c r="E305" s="286"/>
      <c r="F305" s="111"/>
      <c r="G305" s="111"/>
      <c r="H305" s="233" t="s">
        <v>833</v>
      </c>
      <c r="I305" s="111"/>
    </row>
    <row r="306" spans="5:9" x14ac:dyDescent="0.25">
      <c r="E306" s="286"/>
      <c r="F306" s="111"/>
      <c r="G306" s="111"/>
      <c r="H306" s="233" t="s">
        <v>834</v>
      </c>
      <c r="I306" s="111"/>
    </row>
    <row r="307" spans="5:9" x14ac:dyDescent="0.25">
      <c r="E307" s="286"/>
      <c r="F307" s="111"/>
      <c r="G307" s="111"/>
      <c r="H307" s="233" t="s">
        <v>835</v>
      </c>
      <c r="I307" s="111"/>
    </row>
    <row r="308" spans="5:9" x14ac:dyDescent="0.25">
      <c r="E308" s="286"/>
      <c r="F308" s="111"/>
      <c r="G308" s="111"/>
      <c r="H308" s="233" t="s">
        <v>836</v>
      </c>
      <c r="I308" s="111"/>
    </row>
    <row r="309" spans="5:9" x14ac:dyDescent="0.25">
      <c r="E309" s="286"/>
      <c r="F309" s="111"/>
      <c r="G309" s="111"/>
      <c r="H309" s="233" t="s">
        <v>837</v>
      </c>
      <c r="I309" s="111"/>
    </row>
    <row r="310" spans="5:9" x14ac:dyDescent="0.25">
      <c r="E310" s="286"/>
      <c r="F310" s="111"/>
      <c r="G310" s="111"/>
      <c r="H310" s="233" t="s">
        <v>838</v>
      </c>
      <c r="I310" s="111"/>
    </row>
    <row r="311" spans="5:9" x14ac:dyDescent="0.25">
      <c r="E311" s="286"/>
      <c r="F311" s="111"/>
      <c r="G311" s="111"/>
      <c r="H311" s="233" t="s">
        <v>839</v>
      </c>
      <c r="I311" s="111"/>
    </row>
    <row r="312" spans="5:9" x14ac:dyDescent="0.25">
      <c r="E312" s="286"/>
      <c r="F312" s="111"/>
      <c r="G312" s="111"/>
      <c r="H312" s="233" t="s">
        <v>840</v>
      </c>
      <c r="I312" s="111"/>
    </row>
    <row r="313" spans="5:9" x14ac:dyDescent="0.25">
      <c r="E313" s="286"/>
      <c r="F313" s="111"/>
      <c r="G313" s="111"/>
      <c r="H313" s="233" t="s">
        <v>841</v>
      </c>
      <c r="I313" s="111"/>
    </row>
    <row r="314" spans="5:9" x14ac:dyDescent="0.25">
      <c r="E314" s="286"/>
      <c r="F314" s="111"/>
      <c r="G314" s="111"/>
      <c r="H314" s="233" t="s">
        <v>842</v>
      </c>
      <c r="I314" s="111"/>
    </row>
    <row r="315" spans="5:9" x14ac:dyDescent="0.25">
      <c r="E315" s="286"/>
      <c r="F315" s="111"/>
      <c r="G315" s="111"/>
      <c r="H315" s="233" t="s">
        <v>843</v>
      </c>
      <c r="I315" s="111"/>
    </row>
    <row r="316" spans="5:9" x14ac:dyDescent="0.25">
      <c r="E316" s="286"/>
      <c r="F316" s="111"/>
      <c r="G316" s="111"/>
      <c r="H316" s="233" t="s">
        <v>844</v>
      </c>
      <c r="I316" s="111"/>
    </row>
    <row r="317" spans="5:9" x14ac:dyDescent="0.25">
      <c r="E317" s="286"/>
      <c r="F317" s="111"/>
      <c r="G317" s="111"/>
      <c r="H317" s="233" t="s">
        <v>845</v>
      </c>
      <c r="I317" s="111"/>
    </row>
    <row r="318" spans="5:9" x14ac:dyDescent="0.25">
      <c r="E318" s="286"/>
      <c r="F318" s="111"/>
      <c r="G318" s="111"/>
      <c r="H318" s="233" t="s">
        <v>846</v>
      </c>
      <c r="I318" s="111"/>
    </row>
    <row r="319" spans="5:9" x14ac:dyDescent="0.25">
      <c r="E319" s="286"/>
      <c r="F319" s="111"/>
      <c r="G319" s="111"/>
      <c r="H319" s="233" t="s">
        <v>847</v>
      </c>
      <c r="I319" s="111"/>
    </row>
    <row r="320" spans="5:9" x14ac:dyDescent="0.25">
      <c r="E320" s="286"/>
      <c r="F320" s="111"/>
      <c r="G320" s="111"/>
      <c r="H320" s="233" t="s">
        <v>848</v>
      </c>
      <c r="I320" s="111"/>
    </row>
    <row r="321" spans="5:9" x14ac:dyDescent="0.25">
      <c r="E321" s="286"/>
      <c r="F321" s="111"/>
      <c r="G321" s="111"/>
      <c r="H321" s="233" t="s">
        <v>849</v>
      </c>
      <c r="I321" s="111"/>
    </row>
    <row r="322" spans="5:9" x14ac:dyDescent="0.25">
      <c r="E322" s="286"/>
      <c r="F322" s="111"/>
      <c r="G322" s="111"/>
      <c r="H322" s="233" t="s">
        <v>850</v>
      </c>
      <c r="I322" s="111"/>
    </row>
    <row r="323" spans="5:9" x14ac:dyDescent="0.25">
      <c r="E323" s="286"/>
      <c r="F323" s="111"/>
      <c r="G323" s="111"/>
      <c r="H323" s="233" t="s">
        <v>851</v>
      </c>
      <c r="I323" s="111"/>
    </row>
    <row r="324" spans="5:9" x14ac:dyDescent="0.25">
      <c r="E324" s="286"/>
      <c r="F324" s="111"/>
      <c r="G324" s="111"/>
      <c r="H324" s="233" t="s">
        <v>852</v>
      </c>
      <c r="I324" s="111"/>
    </row>
    <row r="325" spans="5:9" x14ac:dyDescent="0.25">
      <c r="E325" s="286"/>
      <c r="F325" s="111"/>
      <c r="G325" s="111"/>
      <c r="H325" s="233" t="s">
        <v>853</v>
      </c>
      <c r="I325" s="111"/>
    </row>
    <row r="326" spans="5:9" x14ac:dyDescent="0.25">
      <c r="E326" s="286"/>
      <c r="F326" s="111"/>
      <c r="G326" s="111"/>
      <c r="H326" s="233" t="s">
        <v>854</v>
      </c>
      <c r="I326" s="111"/>
    </row>
    <row r="327" spans="5:9" x14ac:dyDescent="0.25">
      <c r="E327" s="286"/>
      <c r="F327" s="111"/>
      <c r="G327" s="111"/>
      <c r="H327" s="233" t="s">
        <v>855</v>
      </c>
      <c r="I327" s="111"/>
    </row>
    <row r="328" spans="5:9" x14ac:dyDescent="0.25">
      <c r="E328" s="286"/>
      <c r="F328" s="111"/>
      <c r="G328" s="111"/>
      <c r="H328" s="233" t="s">
        <v>856</v>
      </c>
      <c r="I328" s="111"/>
    </row>
    <row r="329" spans="5:9" x14ac:dyDescent="0.25">
      <c r="E329" s="286"/>
      <c r="F329" s="111"/>
      <c r="G329" s="111"/>
      <c r="H329" s="233" t="s">
        <v>857</v>
      </c>
      <c r="I329" s="111"/>
    </row>
    <row r="330" spans="5:9" x14ac:dyDescent="0.25">
      <c r="E330" s="286"/>
      <c r="F330" s="111"/>
      <c r="G330" s="111"/>
      <c r="H330" s="233" t="s">
        <v>425</v>
      </c>
      <c r="I330" s="111"/>
    </row>
    <row r="331" spans="5:9" x14ac:dyDescent="0.25">
      <c r="E331" s="286"/>
      <c r="F331" s="111"/>
      <c r="G331" s="111"/>
      <c r="H331" s="233" t="s">
        <v>858</v>
      </c>
      <c r="I331" s="111"/>
    </row>
    <row r="332" spans="5:9" x14ac:dyDescent="0.25">
      <c r="E332" s="286"/>
      <c r="F332" s="111"/>
      <c r="G332" s="111"/>
      <c r="H332" s="233" t="s">
        <v>859</v>
      </c>
      <c r="I332" s="111"/>
    </row>
    <row r="333" spans="5:9" x14ac:dyDescent="0.25">
      <c r="E333" s="286"/>
      <c r="F333" s="111"/>
      <c r="G333" s="111"/>
      <c r="H333" s="233" t="s">
        <v>603</v>
      </c>
      <c r="I333" s="111"/>
    </row>
    <row r="334" spans="5:9" x14ac:dyDescent="0.25">
      <c r="E334" s="286"/>
      <c r="F334" s="111"/>
      <c r="G334" s="111"/>
      <c r="H334" s="233" t="s">
        <v>605</v>
      </c>
      <c r="I334" s="111"/>
    </row>
    <row r="335" spans="5:9" x14ac:dyDescent="0.25">
      <c r="E335" s="286"/>
      <c r="F335" s="111"/>
      <c r="G335" s="111"/>
      <c r="H335" s="233" t="s">
        <v>860</v>
      </c>
      <c r="I335" s="111"/>
    </row>
    <row r="336" spans="5:9" x14ac:dyDescent="0.25">
      <c r="E336" s="286"/>
      <c r="F336" s="111"/>
      <c r="G336" s="111"/>
      <c r="H336" s="233" t="s">
        <v>861</v>
      </c>
      <c r="I336" s="111"/>
    </row>
    <row r="337" spans="5:9" x14ac:dyDescent="0.25">
      <c r="E337" s="286"/>
      <c r="F337" s="111"/>
      <c r="G337" s="111"/>
      <c r="H337" s="233" t="s">
        <v>862</v>
      </c>
      <c r="I337" s="111"/>
    </row>
    <row r="338" spans="5:9" x14ac:dyDescent="0.25">
      <c r="E338" s="286"/>
      <c r="F338" s="111"/>
      <c r="G338" s="111"/>
      <c r="H338" s="233" t="s">
        <v>863</v>
      </c>
      <c r="I338" s="111"/>
    </row>
    <row r="339" spans="5:9" x14ac:dyDescent="0.25">
      <c r="E339" s="286"/>
      <c r="F339" s="111"/>
      <c r="G339" s="111"/>
      <c r="H339" s="233" t="s">
        <v>864</v>
      </c>
      <c r="I339" s="111"/>
    </row>
    <row r="340" spans="5:9" x14ac:dyDescent="0.25">
      <c r="E340" s="286"/>
      <c r="F340" s="111"/>
      <c r="G340" s="111"/>
      <c r="H340" s="233" t="s">
        <v>865</v>
      </c>
      <c r="I340" s="111"/>
    </row>
    <row r="341" spans="5:9" x14ac:dyDescent="0.25">
      <c r="E341" s="286"/>
      <c r="F341" s="111"/>
      <c r="G341" s="111"/>
      <c r="H341" s="233" t="s">
        <v>866</v>
      </c>
      <c r="I341" s="111"/>
    </row>
    <row r="342" spans="5:9" x14ac:dyDescent="0.25">
      <c r="E342" s="286"/>
      <c r="F342" s="111"/>
      <c r="G342" s="111"/>
      <c r="H342" s="233" t="s">
        <v>867</v>
      </c>
      <c r="I342" s="111"/>
    </row>
    <row r="343" spans="5:9" x14ac:dyDescent="0.25">
      <c r="E343" s="286"/>
      <c r="F343" s="111"/>
      <c r="G343" s="111"/>
      <c r="H343" s="233" t="s">
        <v>868</v>
      </c>
      <c r="I343" s="111"/>
    </row>
    <row r="344" spans="5:9" x14ac:dyDescent="0.25">
      <c r="E344" s="286"/>
      <c r="F344" s="111"/>
      <c r="G344" s="111"/>
      <c r="H344" s="233" t="s">
        <v>611</v>
      </c>
      <c r="I344" s="111"/>
    </row>
    <row r="345" spans="5:9" x14ac:dyDescent="0.25">
      <c r="E345" s="286"/>
      <c r="F345" s="111"/>
      <c r="G345" s="111"/>
      <c r="H345" s="233" t="s">
        <v>869</v>
      </c>
      <c r="I345" s="111"/>
    </row>
    <row r="346" spans="5:9" x14ac:dyDescent="0.25">
      <c r="E346" s="286"/>
      <c r="F346" s="111"/>
      <c r="G346" s="111"/>
      <c r="H346" s="233" t="s">
        <v>870</v>
      </c>
      <c r="I346" s="111"/>
    </row>
    <row r="347" spans="5:9" x14ac:dyDescent="0.25">
      <c r="E347" s="286"/>
      <c r="F347" s="111"/>
      <c r="G347" s="111"/>
      <c r="H347" s="233" t="s">
        <v>871</v>
      </c>
      <c r="I347" s="111"/>
    </row>
    <row r="348" spans="5:9" x14ac:dyDescent="0.25">
      <c r="E348" s="286"/>
      <c r="F348" s="111"/>
      <c r="G348" s="111"/>
      <c r="H348" s="233" t="s">
        <v>872</v>
      </c>
      <c r="I348" s="111"/>
    </row>
    <row r="349" spans="5:9" x14ac:dyDescent="0.25">
      <c r="E349" s="286"/>
      <c r="F349" s="111"/>
      <c r="G349" s="111"/>
      <c r="H349" s="233" t="s">
        <v>873</v>
      </c>
      <c r="I349" s="111"/>
    </row>
    <row r="350" spans="5:9" x14ac:dyDescent="0.25">
      <c r="E350" s="286"/>
      <c r="F350" s="111"/>
      <c r="G350" s="111"/>
      <c r="H350" s="233" t="s">
        <v>874</v>
      </c>
      <c r="I350" s="111"/>
    </row>
    <row r="351" spans="5:9" x14ac:dyDescent="0.25">
      <c r="E351" s="286"/>
      <c r="F351" s="111"/>
      <c r="G351" s="111"/>
      <c r="H351" s="233" t="s">
        <v>875</v>
      </c>
      <c r="I351" s="111"/>
    </row>
    <row r="352" spans="5:9" x14ac:dyDescent="0.25">
      <c r="E352" s="286"/>
      <c r="F352" s="111"/>
      <c r="G352" s="111"/>
      <c r="H352" s="233" t="s">
        <v>615</v>
      </c>
      <c r="I352" s="111"/>
    </row>
    <row r="353" spans="5:9" x14ac:dyDescent="0.25">
      <c r="E353" s="286"/>
      <c r="F353" s="111"/>
      <c r="G353" s="111"/>
      <c r="H353" s="233" t="s">
        <v>876</v>
      </c>
      <c r="I353" s="111"/>
    </row>
    <row r="354" spans="5:9" x14ac:dyDescent="0.25">
      <c r="E354" s="286"/>
      <c r="F354" s="111"/>
      <c r="G354" s="111"/>
      <c r="H354" s="233" t="s">
        <v>475</v>
      </c>
      <c r="I354" s="111"/>
    </row>
    <row r="355" spans="5:9" x14ac:dyDescent="0.25">
      <c r="E355" s="286"/>
      <c r="F355" s="111"/>
      <c r="G355" s="111"/>
      <c r="H355" s="233" t="s">
        <v>877</v>
      </c>
      <c r="I355" s="111"/>
    </row>
    <row r="356" spans="5:9" x14ac:dyDescent="0.25">
      <c r="E356" s="286"/>
      <c r="F356" s="111"/>
      <c r="G356" s="111"/>
      <c r="H356" s="233" t="s">
        <v>878</v>
      </c>
      <c r="I356" s="111"/>
    </row>
    <row r="357" spans="5:9" x14ac:dyDescent="0.25">
      <c r="E357" s="286"/>
      <c r="F357" s="111"/>
      <c r="G357" s="111"/>
      <c r="H357" s="233" t="s">
        <v>879</v>
      </c>
      <c r="I357" s="111"/>
    </row>
    <row r="358" spans="5:9" x14ac:dyDescent="0.25">
      <c r="E358" s="286"/>
      <c r="F358" s="111"/>
      <c r="G358" s="111"/>
      <c r="H358" s="233" t="s">
        <v>880</v>
      </c>
      <c r="I358" s="111"/>
    </row>
    <row r="359" spans="5:9" x14ac:dyDescent="0.25">
      <c r="E359" s="286"/>
      <c r="F359" s="111"/>
      <c r="G359" s="111"/>
      <c r="H359" s="233" t="s">
        <v>881</v>
      </c>
      <c r="I359" s="111"/>
    </row>
    <row r="360" spans="5:9" x14ac:dyDescent="0.25">
      <c r="E360" s="286"/>
      <c r="F360" s="111"/>
      <c r="G360" s="111"/>
      <c r="H360" s="233" t="s">
        <v>882</v>
      </c>
      <c r="I360" s="111"/>
    </row>
    <row r="361" spans="5:9" x14ac:dyDescent="0.25">
      <c r="E361" s="286"/>
      <c r="F361" s="111"/>
      <c r="G361" s="111"/>
      <c r="H361" s="233" t="s">
        <v>883</v>
      </c>
      <c r="I361" s="111"/>
    </row>
    <row r="362" spans="5:9" x14ac:dyDescent="0.25">
      <c r="E362" s="286"/>
      <c r="F362" s="111"/>
      <c r="G362" s="111"/>
      <c r="H362" s="233" t="s">
        <v>884</v>
      </c>
      <c r="I362" s="111"/>
    </row>
    <row r="363" spans="5:9" x14ac:dyDescent="0.25">
      <c r="E363" s="286"/>
      <c r="F363" s="111"/>
      <c r="G363" s="111"/>
      <c r="H363" s="233" t="s">
        <v>885</v>
      </c>
      <c r="I363" s="111"/>
    </row>
    <row r="364" spans="5:9" x14ac:dyDescent="0.25">
      <c r="E364" s="286"/>
      <c r="F364" s="111"/>
      <c r="G364" s="111"/>
      <c r="H364" s="233" t="s">
        <v>886</v>
      </c>
      <c r="I364" s="111"/>
    </row>
    <row r="365" spans="5:9" x14ac:dyDescent="0.25">
      <c r="E365" s="286"/>
      <c r="F365" s="111"/>
      <c r="G365" s="111"/>
      <c r="H365" s="233" t="s">
        <v>887</v>
      </c>
      <c r="I365" s="111"/>
    </row>
    <row r="366" spans="5:9" x14ac:dyDescent="0.25">
      <c r="E366" s="286"/>
      <c r="F366" s="111"/>
      <c r="G366" s="111"/>
      <c r="H366" s="233" t="s">
        <v>888</v>
      </c>
      <c r="I366" s="111"/>
    </row>
    <row r="367" spans="5:9" x14ac:dyDescent="0.25">
      <c r="E367" s="286"/>
      <c r="F367" s="111"/>
      <c r="G367" s="111"/>
      <c r="H367" s="233" t="s">
        <v>889</v>
      </c>
      <c r="I367" s="111"/>
    </row>
    <row r="368" spans="5:9" x14ac:dyDescent="0.25">
      <c r="E368" s="286"/>
      <c r="F368" s="286"/>
      <c r="G368" s="286"/>
      <c r="H368" s="286"/>
    </row>
  </sheetData>
  <mergeCells count="13">
    <mergeCell ref="B2:N2"/>
    <mergeCell ref="L3:N3"/>
    <mergeCell ref="B1:N1"/>
    <mergeCell ref="B3:B4"/>
    <mergeCell ref="C3:C4"/>
    <mergeCell ref="E3:E4"/>
    <mergeCell ref="F3:F4"/>
    <mergeCell ref="G3:G4"/>
    <mergeCell ref="H3:H4"/>
    <mergeCell ref="I3:I4"/>
    <mergeCell ref="J3:J4"/>
    <mergeCell ref="K3:K4"/>
    <mergeCell ref="D3:D4"/>
  </mergeCells>
  <dataValidations count="7">
    <dataValidation type="list" allowBlank="1" showInputMessage="1" showErrorMessage="1" sqref="H5:H14" xr:uid="{00000000-0002-0000-0700-000000000000}">
      <formula1>$H$22:$H$367</formula1>
    </dataValidation>
    <dataValidation type="list" allowBlank="1" showInputMessage="1" showErrorMessage="1" sqref="G5:G14" xr:uid="{00000000-0002-0000-0700-000001000000}">
      <formula1>$G$22:$G$77</formula1>
    </dataValidation>
    <dataValidation type="list" allowBlank="1" showInputMessage="1" showErrorMessage="1" sqref="F5:F14" xr:uid="{00000000-0002-0000-0700-000002000000}">
      <formula1>$F$22:$F$37</formula1>
    </dataValidation>
    <dataValidation type="list" allowBlank="1" showInputMessage="1" showErrorMessage="1" sqref="I5:I14" xr:uid="{00000000-0002-0000-0700-000003000000}">
      <formula1>$B$23:$B$28</formula1>
    </dataValidation>
    <dataValidation type="list" allowBlank="1" showInputMessage="1" showErrorMessage="1" sqref="J5:J14" xr:uid="{00000000-0002-0000-0700-000004000000}">
      <formula1>$C$23:$C$28</formula1>
    </dataValidation>
    <dataValidation type="list" allowBlank="1" showInputMessage="1" showErrorMessage="1" sqref="J15:J19" xr:uid="{00000000-0002-0000-0700-000005000000}">
      <formula1>#REF!</formula1>
    </dataValidation>
    <dataValidation type="list" allowBlank="1" showInputMessage="1" showErrorMessage="1" sqref="I15:I19" xr:uid="{00000000-0002-0000-0700-000006000000}">
      <formula1>$B$23:$B$26</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1231-0752-4125-AAA4-59BB70B293D6}">
  <sheetPr>
    <pageSetUpPr fitToPage="1"/>
  </sheetPr>
  <dimension ref="B1:O43"/>
  <sheetViews>
    <sheetView showGridLines="0" zoomScale="90" zoomScaleNormal="90" workbookViewId="0">
      <selection activeCell="I8" sqref="I8"/>
    </sheetView>
  </sheetViews>
  <sheetFormatPr baseColWidth="10" defaultColWidth="11.42578125" defaultRowHeight="15" x14ac:dyDescent="0.25"/>
  <cols>
    <col min="1" max="1" width="2.42578125" customWidth="1"/>
    <col min="2" max="2" width="55" customWidth="1"/>
    <col min="3" max="3" width="35.42578125" customWidth="1"/>
    <col min="4" max="4" width="20.28515625" style="110" customWidth="1"/>
    <col min="5" max="5" width="24.140625" style="110" customWidth="1"/>
    <col min="6" max="6" width="26.28515625" style="109" customWidth="1"/>
    <col min="7" max="7" width="62.5703125" style="299" customWidth="1"/>
    <col min="8" max="8" width="33.28515625" customWidth="1"/>
  </cols>
  <sheetData>
    <row r="1" spans="2:15" s="93" customFormat="1" ht="23.65" customHeight="1" x14ac:dyDescent="0.25">
      <c r="B1" s="557" t="s">
        <v>943</v>
      </c>
      <c r="C1" s="558"/>
      <c r="D1" s="558"/>
      <c r="E1" s="558"/>
      <c r="F1" s="558"/>
      <c r="G1" s="558"/>
      <c r="H1" s="558"/>
      <c r="I1" s="558"/>
      <c r="J1" s="558"/>
      <c r="K1" s="558"/>
      <c r="L1" s="558"/>
      <c r="M1" s="558"/>
      <c r="N1" s="558"/>
      <c r="O1" s="558"/>
    </row>
    <row r="2" spans="2:15" s="93" customFormat="1" ht="27.6" customHeight="1" x14ac:dyDescent="0.25">
      <c r="B2" s="559" t="s">
        <v>944</v>
      </c>
      <c r="C2" s="559"/>
      <c r="D2" s="559"/>
      <c r="E2" s="559"/>
      <c r="F2" s="559"/>
      <c r="G2" s="559"/>
      <c r="H2" s="559"/>
      <c r="I2" s="559"/>
      <c r="J2" s="559"/>
      <c r="K2" s="559"/>
      <c r="L2" s="559"/>
      <c r="M2" s="559"/>
      <c r="N2" s="559"/>
      <c r="O2" s="559"/>
    </row>
    <row r="3" spans="2:15" ht="32.25" customHeight="1" x14ac:dyDescent="0.25">
      <c r="B3" s="517" t="s">
        <v>945</v>
      </c>
      <c r="C3" s="517"/>
      <c r="D3" s="517"/>
      <c r="E3" s="517"/>
      <c r="F3" s="517"/>
      <c r="G3" s="517"/>
      <c r="H3" s="517"/>
      <c r="I3" s="116"/>
    </row>
    <row r="4" spans="2:15" x14ac:dyDescent="0.25">
      <c r="B4" s="517" t="s">
        <v>946</v>
      </c>
      <c r="C4" s="517"/>
      <c r="D4" s="124">
        <v>45519</v>
      </c>
      <c r="E4" s="124"/>
      <c r="F4" s="122"/>
      <c r="G4" s="295"/>
      <c r="H4" s="121"/>
      <c r="I4" s="116"/>
      <c r="J4" s="116"/>
    </row>
    <row r="5" spans="2:15" x14ac:dyDescent="0.25">
      <c r="B5" s="517" t="s">
        <v>947</v>
      </c>
      <c r="C5" s="517"/>
      <c r="D5" s="123">
        <f>((COUNTIFS(F8:F37,"PUBLICADO EN PLAZO"))+COUNTIF(F8:F37,"PUBLICADO FUERA DE PLAZO"))/29</f>
        <v>0.68965517241379315</v>
      </c>
      <c r="E5" s="123"/>
      <c r="F5" s="122"/>
      <c r="G5" s="295"/>
      <c r="H5" s="121"/>
      <c r="I5" s="116"/>
      <c r="J5" s="116"/>
    </row>
    <row r="6" spans="2:15" x14ac:dyDescent="0.25">
      <c r="B6" s="120"/>
      <c r="C6" s="120"/>
      <c r="D6" s="119"/>
      <c r="E6" s="119"/>
      <c r="F6" s="118"/>
      <c r="G6" s="296"/>
      <c r="H6" s="117"/>
      <c r="I6" s="116"/>
      <c r="J6" s="116"/>
      <c r="K6" s="116"/>
      <c r="L6" s="116"/>
    </row>
    <row r="7" spans="2:15" ht="69" customHeight="1" x14ac:dyDescent="0.25">
      <c r="B7" s="562" t="s">
        <v>948</v>
      </c>
      <c r="C7" s="563"/>
      <c r="D7" s="209" t="s">
        <v>949</v>
      </c>
      <c r="E7" s="209" t="s">
        <v>950</v>
      </c>
      <c r="F7" s="209" t="s">
        <v>951</v>
      </c>
      <c r="G7" s="209" t="s">
        <v>952</v>
      </c>
      <c r="H7" s="210" t="s">
        <v>953</v>
      </c>
    </row>
    <row r="8" spans="2:15" ht="45" customHeight="1" x14ac:dyDescent="0.25">
      <c r="B8" s="564" t="s">
        <v>954</v>
      </c>
      <c r="C8" s="565"/>
      <c r="D8" s="211">
        <v>45397</v>
      </c>
      <c r="E8" s="207">
        <v>45397</v>
      </c>
      <c r="F8" s="207" t="s">
        <v>955</v>
      </c>
      <c r="G8" s="297" t="s">
        <v>956</v>
      </c>
      <c r="H8" s="208"/>
    </row>
    <row r="9" spans="2:15" ht="43.5" customHeight="1" x14ac:dyDescent="0.25">
      <c r="B9" s="560" t="s">
        <v>957</v>
      </c>
      <c r="C9" s="561"/>
      <c r="D9" s="212">
        <v>45397</v>
      </c>
      <c r="E9" s="207">
        <v>45397</v>
      </c>
      <c r="F9" s="207" t="s">
        <v>955</v>
      </c>
      <c r="G9" s="339" t="s">
        <v>958</v>
      </c>
      <c r="H9" s="206"/>
    </row>
    <row r="10" spans="2:15" ht="108" customHeight="1" x14ac:dyDescent="0.25">
      <c r="B10" s="560" t="s">
        <v>959</v>
      </c>
      <c r="C10" s="561"/>
      <c r="D10" s="212">
        <v>45397</v>
      </c>
      <c r="E10" s="114">
        <v>45443</v>
      </c>
      <c r="F10" s="114" t="s">
        <v>960</v>
      </c>
      <c r="G10" s="297" t="s">
        <v>961</v>
      </c>
      <c r="H10" s="206"/>
    </row>
    <row r="11" spans="2:15" ht="46.5" customHeight="1" x14ac:dyDescent="0.25">
      <c r="B11" s="560" t="s">
        <v>962</v>
      </c>
      <c r="C11" s="561"/>
      <c r="D11" s="212">
        <v>45397</v>
      </c>
      <c r="E11" s="207">
        <v>45397</v>
      </c>
      <c r="F11" s="207" t="s">
        <v>955</v>
      </c>
      <c r="G11" s="339" t="s">
        <v>963</v>
      </c>
      <c r="H11" s="206"/>
    </row>
    <row r="12" spans="2:15" ht="52.5" customHeight="1" x14ac:dyDescent="0.25">
      <c r="B12" s="560" t="s">
        <v>964</v>
      </c>
      <c r="C12" s="561"/>
      <c r="D12" s="212">
        <v>45397</v>
      </c>
      <c r="E12" s="207">
        <v>45397</v>
      </c>
      <c r="F12" s="207" t="s">
        <v>955</v>
      </c>
      <c r="G12" s="339" t="s">
        <v>965</v>
      </c>
      <c r="H12" s="206"/>
    </row>
    <row r="13" spans="2:15" ht="63" customHeight="1" x14ac:dyDescent="0.25">
      <c r="B13" s="560" t="s">
        <v>966</v>
      </c>
      <c r="C13" s="561"/>
      <c r="D13" s="212">
        <v>45397</v>
      </c>
      <c r="E13" s="207">
        <v>45397</v>
      </c>
      <c r="F13" s="207" t="s">
        <v>955</v>
      </c>
      <c r="G13" s="339" t="s">
        <v>967</v>
      </c>
      <c r="H13" s="206"/>
    </row>
    <row r="14" spans="2:15" ht="57.4" customHeight="1" x14ac:dyDescent="0.25">
      <c r="B14" s="560" t="s">
        <v>968</v>
      </c>
      <c r="C14" s="561"/>
      <c r="D14" s="212">
        <v>45397</v>
      </c>
      <c r="E14" s="207">
        <v>45397</v>
      </c>
      <c r="F14" s="207" t="s">
        <v>955</v>
      </c>
      <c r="G14" s="340" t="s">
        <v>969</v>
      </c>
      <c r="H14" s="206"/>
    </row>
    <row r="15" spans="2:15" ht="107.65" customHeight="1" x14ac:dyDescent="0.25">
      <c r="B15" s="560" t="s">
        <v>970</v>
      </c>
      <c r="C15" s="561"/>
      <c r="D15" s="212">
        <v>45397</v>
      </c>
      <c r="E15" s="207">
        <v>45434</v>
      </c>
      <c r="F15" s="114" t="s">
        <v>960</v>
      </c>
      <c r="G15" s="297" t="s">
        <v>971</v>
      </c>
      <c r="H15" s="206"/>
    </row>
    <row r="16" spans="2:15" ht="35.1" customHeight="1" x14ac:dyDescent="0.25">
      <c r="B16" s="553" t="s">
        <v>972</v>
      </c>
      <c r="C16" s="196" t="s">
        <v>973</v>
      </c>
      <c r="D16" s="212">
        <v>45460</v>
      </c>
      <c r="E16" s="114">
        <v>45460</v>
      </c>
      <c r="F16" s="114" t="s">
        <v>955</v>
      </c>
      <c r="G16" s="297" t="s">
        <v>956</v>
      </c>
      <c r="H16" s="206"/>
    </row>
    <row r="17" spans="2:8" ht="35.1" customHeight="1" x14ac:dyDescent="0.25">
      <c r="B17" s="570"/>
      <c r="C17" s="200" t="s">
        <v>974</v>
      </c>
      <c r="D17" s="212">
        <v>45460</v>
      </c>
      <c r="E17" s="114">
        <v>45460</v>
      </c>
      <c r="F17" s="114" t="s">
        <v>955</v>
      </c>
      <c r="G17" s="297" t="s">
        <v>956</v>
      </c>
      <c r="H17" s="206"/>
    </row>
    <row r="18" spans="2:8" ht="35.1" customHeight="1" x14ac:dyDescent="0.25">
      <c r="B18" s="570"/>
      <c r="C18" s="200" t="s">
        <v>975</v>
      </c>
      <c r="D18" s="212">
        <v>45460</v>
      </c>
      <c r="E18" s="114">
        <v>45460</v>
      </c>
      <c r="F18" s="114" t="s">
        <v>955</v>
      </c>
      <c r="G18" s="297" t="s">
        <v>956</v>
      </c>
      <c r="H18" s="206"/>
    </row>
    <row r="19" spans="2:8" ht="35.1" customHeight="1" x14ac:dyDescent="0.25">
      <c r="B19" s="570"/>
      <c r="C19" s="200" t="s">
        <v>976</v>
      </c>
      <c r="D19" s="212">
        <v>45460</v>
      </c>
      <c r="E19" s="114">
        <v>45460</v>
      </c>
      <c r="F19" s="114" t="s">
        <v>955</v>
      </c>
      <c r="G19" s="297" t="s">
        <v>956</v>
      </c>
      <c r="H19" s="206"/>
    </row>
    <row r="20" spans="2:8" ht="35.1" customHeight="1" x14ac:dyDescent="0.25">
      <c r="B20" s="555"/>
      <c r="C20" s="200" t="s">
        <v>977</v>
      </c>
      <c r="D20" s="212">
        <v>45460</v>
      </c>
      <c r="E20" s="114">
        <v>45460</v>
      </c>
      <c r="F20" s="114" t="s">
        <v>955</v>
      </c>
      <c r="G20" s="297" t="s">
        <v>956</v>
      </c>
      <c r="H20" s="206"/>
    </row>
    <row r="21" spans="2:8" ht="46.5" customHeight="1" x14ac:dyDescent="0.25">
      <c r="B21" s="571" t="s">
        <v>978</v>
      </c>
      <c r="C21" s="200" t="s">
        <v>979</v>
      </c>
      <c r="D21" s="212">
        <v>45337</v>
      </c>
      <c r="E21" s="114">
        <v>45350</v>
      </c>
      <c r="F21" s="114" t="s">
        <v>960</v>
      </c>
      <c r="G21" s="339" t="s">
        <v>980</v>
      </c>
      <c r="H21" s="290"/>
    </row>
    <row r="22" spans="2:8" ht="46.5" customHeight="1" x14ac:dyDescent="0.25">
      <c r="B22" s="571"/>
      <c r="C22" s="200" t="s">
        <v>981</v>
      </c>
      <c r="D22" s="212">
        <v>45366</v>
      </c>
      <c r="E22" s="114">
        <v>45366</v>
      </c>
      <c r="F22" s="114" t="s">
        <v>955</v>
      </c>
      <c r="G22" s="339" t="s">
        <v>982</v>
      </c>
      <c r="H22" s="290"/>
    </row>
    <row r="23" spans="2:8" ht="46.5" customHeight="1" x14ac:dyDescent="0.25">
      <c r="B23" s="571"/>
      <c r="C23" s="200" t="s">
        <v>983</v>
      </c>
      <c r="D23" s="212">
        <v>45397</v>
      </c>
      <c r="E23" s="114">
        <v>45397</v>
      </c>
      <c r="F23" s="114" t="s">
        <v>955</v>
      </c>
      <c r="G23" s="339" t="s">
        <v>984</v>
      </c>
      <c r="H23" s="290"/>
    </row>
    <row r="24" spans="2:8" ht="46.5" customHeight="1" x14ac:dyDescent="0.25">
      <c r="B24" s="571"/>
      <c r="C24" s="200" t="s">
        <v>985</v>
      </c>
      <c r="D24" s="212">
        <v>45427</v>
      </c>
      <c r="E24" s="114">
        <v>45436</v>
      </c>
      <c r="F24" s="114" t="s">
        <v>960</v>
      </c>
      <c r="G24" s="297" t="s">
        <v>986</v>
      </c>
      <c r="H24" s="206"/>
    </row>
    <row r="25" spans="2:8" ht="46.5" customHeight="1" x14ac:dyDescent="0.25">
      <c r="B25" s="571"/>
      <c r="C25" s="200" t="s">
        <v>987</v>
      </c>
      <c r="D25" s="212">
        <v>45460</v>
      </c>
      <c r="E25" s="114">
        <v>45457</v>
      </c>
      <c r="F25" s="114" t="s">
        <v>955</v>
      </c>
      <c r="G25" s="297" t="s">
        <v>956</v>
      </c>
      <c r="H25" s="206"/>
    </row>
    <row r="26" spans="2:8" ht="46.5" customHeight="1" x14ac:dyDescent="0.25">
      <c r="B26" s="571"/>
      <c r="C26" s="200" t="s">
        <v>988</v>
      </c>
      <c r="D26" s="212">
        <v>45488</v>
      </c>
      <c r="E26" s="114">
        <v>45483</v>
      </c>
      <c r="F26" s="114" t="s">
        <v>955</v>
      </c>
      <c r="G26" s="297" t="s">
        <v>956</v>
      </c>
      <c r="H26" s="206"/>
    </row>
    <row r="27" spans="2:8" ht="46.5" customHeight="1" x14ac:dyDescent="0.25">
      <c r="B27" s="571"/>
      <c r="C27" s="200" t="s">
        <v>989</v>
      </c>
      <c r="D27" s="212">
        <v>45520</v>
      </c>
      <c r="E27" s="114">
        <v>45517</v>
      </c>
      <c r="F27" s="114" t="s">
        <v>955</v>
      </c>
      <c r="G27" s="297" t="s">
        <v>956</v>
      </c>
      <c r="H27" s="206"/>
    </row>
    <row r="28" spans="2:8" ht="46.5" customHeight="1" x14ac:dyDescent="0.25">
      <c r="B28" s="571"/>
      <c r="C28" s="200" t="s">
        <v>990</v>
      </c>
      <c r="D28" s="212">
        <v>45551</v>
      </c>
      <c r="E28" s="114"/>
      <c r="F28" s="114"/>
      <c r="G28" s="297"/>
      <c r="H28" s="206"/>
    </row>
    <row r="29" spans="2:8" ht="46.5" customHeight="1" x14ac:dyDescent="0.25">
      <c r="B29" s="571"/>
      <c r="C29" s="200" t="s">
        <v>991</v>
      </c>
      <c r="D29" s="212">
        <v>45580</v>
      </c>
      <c r="E29" s="114"/>
      <c r="F29" s="114"/>
      <c r="G29" s="297"/>
      <c r="H29" s="206"/>
    </row>
    <row r="30" spans="2:8" ht="46.5" customHeight="1" x14ac:dyDescent="0.25">
      <c r="B30" s="571"/>
      <c r="C30" s="200" t="s">
        <v>992</v>
      </c>
      <c r="D30" s="212">
        <v>45611</v>
      </c>
      <c r="E30" s="114"/>
      <c r="F30" s="114"/>
      <c r="G30" s="297"/>
      <c r="H30" s="206"/>
    </row>
    <row r="31" spans="2:8" ht="46.5" customHeight="1" x14ac:dyDescent="0.25">
      <c r="B31" s="571"/>
      <c r="C31" s="200" t="s">
        <v>993</v>
      </c>
      <c r="D31" s="212">
        <v>45642</v>
      </c>
      <c r="E31" s="114"/>
      <c r="F31" s="114"/>
      <c r="G31" s="114"/>
      <c r="H31" s="206"/>
    </row>
    <row r="32" spans="2:8" ht="46.5" customHeight="1" x14ac:dyDescent="0.25">
      <c r="B32" s="571"/>
      <c r="C32" s="200" t="s">
        <v>994</v>
      </c>
      <c r="D32" s="212">
        <v>45672</v>
      </c>
      <c r="E32" s="114"/>
      <c r="F32" s="114"/>
      <c r="G32" s="114"/>
      <c r="H32" s="206"/>
    </row>
    <row r="33" spans="2:8" ht="42.6" customHeight="1" x14ac:dyDescent="0.25">
      <c r="B33" s="553" t="s">
        <v>995</v>
      </c>
      <c r="C33" s="554"/>
      <c r="D33" s="551">
        <v>45519</v>
      </c>
      <c r="E33" s="114" t="s">
        <v>1068</v>
      </c>
      <c r="F33" s="114"/>
      <c r="G33" s="297" t="s">
        <v>956</v>
      </c>
      <c r="H33" s="206" t="s">
        <v>1069</v>
      </c>
    </row>
    <row r="34" spans="2:8" ht="42.6" customHeight="1" x14ac:dyDescent="0.25">
      <c r="B34" s="555"/>
      <c r="C34" s="556"/>
      <c r="D34" s="552"/>
      <c r="E34" s="114" t="s">
        <v>1068</v>
      </c>
      <c r="F34" s="114"/>
      <c r="G34" s="297" t="s">
        <v>956</v>
      </c>
      <c r="H34" s="206" t="s">
        <v>1069</v>
      </c>
    </row>
    <row r="35" spans="2:8" ht="42.6" customHeight="1" x14ac:dyDescent="0.25">
      <c r="B35" s="566" t="s">
        <v>996</v>
      </c>
      <c r="C35" s="567"/>
      <c r="D35" s="212">
        <v>45884</v>
      </c>
      <c r="E35" s="391"/>
      <c r="F35" s="391"/>
      <c r="G35" s="392"/>
      <c r="H35" s="393"/>
    </row>
    <row r="36" spans="2:8" ht="42.6" customHeight="1" x14ac:dyDescent="0.25">
      <c r="B36" s="553" t="s">
        <v>997</v>
      </c>
      <c r="C36" s="554"/>
      <c r="D36" s="551">
        <v>45884</v>
      </c>
      <c r="E36" s="391"/>
      <c r="F36" s="391"/>
      <c r="G36" s="391"/>
      <c r="H36" s="393"/>
    </row>
    <row r="37" spans="2:8" ht="42.6" customHeight="1" x14ac:dyDescent="0.25">
      <c r="B37" s="555"/>
      <c r="C37" s="556"/>
      <c r="D37" s="552"/>
      <c r="E37" s="391"/>
      <c r="F37" s="391"/>
      <c r="G37" s="391"/>
      <c r="H37" s="393"/>
    </row>
    <row r="38" spans="2:8" ht="69.400000000000006" customHeight="1" x14ac:dyDescent="0.25">
      <c r="B38" s="568" t="s">
        <v>998</v>
      </c>
      <c r="C38" s="569"/>
      <c r="D38" s="213">
        <v>45747</v>
      </c>
      <c r="E38" s="394"/>
      <c r="F38" s="394"/>
      <c r="G38" s="394"/>
      <c r="H38" s="395"/>
    </row>
    <row r="39" spans="2:8" ht="14.65" customHeight="1" x14ac:dyDescent="0.25">
      <c r="F39" s="113"/>
      <c r="G39" s="298"/>
      <c r="H39" s="112"/>
    </row>
    <row r="41" spans="2:8" x14ac:dyDescent="0.25">
      <c r="F41" s="111" t="s">
        <v>955</v>
      </c>
    </row>
    <row r="42" spans="2:8" x14ac:dyDescent="0.25">
      <c r="F42" s="111" t="s">
        <v>960</v>
      </c>
    </row>
    <row r="43" spans="2:8" x14ac:dyDescent="0.25">
      <c r="F43" s="111" t="s">
        <v>999</v>
      </c>
    </row>
  </sheetData>
  <mergeCells count="22">
    <mergeCell ref="B38:C38"/>
    <mergeCell ref="B14:C14"/>
    <mergeCell ref="B15:C15"/>
    <mergeCell ref="B16:B20"/>
    <mergeCell ref="B21:B32"/>
    <mergeCell ref="B33:C34"/>
    <mergeCell ref="D33:D34"/>
    <mergeCell ref="B36:C37"/>
    <mergeCell ref="D36:D37"/>
    <mergeCell ref="B1:O1"/>
    <mergeCell ref="B2:O2"/>
    <mergeCell ref="B11:C11"/>
    <mergeCell ref="B12:C12"/>
    <mergeCell ref="B13:C13"/>
    <mergeCell ref="B3:H3"/>
    <mergeCell ref="B4:C4"/>
    <mergeCell ref="B5:C5"/>
    <mergeCell ref="B7:C7"/>
    <mergeCell ref="B8:C8"/>
    <mergeCell ref="B9:C9"/>
    <mergeCell ref="B10:C10"/>
    <mergeCell ref="B35:C35"/>
  </mergeCells>
  <dataValidations count="1">
    <dataValidation type="list" allowBlank="1" showInputMessage="1" showErrorMessage="1" sqref="F8:F38" xr:uid="{B262282E-824B-46E6-B0E3-61EE86213FFE}">
      <formula1>$F$41:$F$43</formula1>
    </dataValidation>
  </dataValidations>
  <hyperlinks>
    <hyperlink ref="G21" r:id="rId1" xr:uid="{5AD4DFEA-116B-43AF-B352-7580FE88DD4A}"/>
    <hyperlink ref="G9" r:id="rId2" xr:uid="{D99171B1-4A51-4D0E-98E3-270FB88CF08A}"/>
    <hyperlink ref="G11" r:id="rId3" xr:uid="{F3285BB4-BD31-4554-AEFA-86D82751E38E}"/>
    <hyperlink ref="G12" r:id="rId4" xr:uid="{7F4F871A-6751-4370-9A72-896439F67D72}"/>
    <hyperlink ref="G13" r:id="rId5" xr:uid="{C09C9FA4-C03A-408B-B1AF-FE1FB61497ED}"/>
    <hyperlink ref="G14" r:id="rId6" xr:uid="{3CCC2FE1-2C9A-4FC3-B54C-384EF486AFF2}"/>
    <hyperlink ref="G22" r:id="rId7" xr:uid="{F22626EA-E8D8-40BF-8232-A6576F90764A}"/>
    <hyperlink ref="G23" r:id="rId8" xr:uid="{E83895AD-3F2D-4C61-896E-B20D92E92C35}"/>
    <hyperlink ref="G10" r:id="rId9" display="https://teatroamil.cl/static/2024/docs/estructura/ORGANIGRAMA_MAYO2024.pdf " xr:uid="{741408B0-0D88-4482-965A-C911F7F9D684}"/>
  </hyperlinks>
  <pageMargins left="0.25" right="0.25" top="0.75" bottom="0.75" header="0.3" footer="0.3"/>
  <pageSetup scale="28" fitToHeight="0" orientation="portrait"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17"/>
  <sheetViews>
    <sheetView showGridLines="0" topLeftCell="A9" zoomScale="90" zoomScaleNormal="90" workbookViewId="0">
      <selection activeCell="H29" sqref="H29"/>
    </sheetView>
  </sheetViews>
  <sheetFormatPr baseColWidth="10" defaultColWidth="11.42578125" defaultRowHeight="11.25" x14ac:dyDescent="0.15"/>
  <cols>
    <col min="1" max="1" width="3.28515625" style="77" customWidth="1"/>
    <col min="2" max="2" width="47.85546875" style="77" customWidth="1"/>
    <col min="3" max="3" width="45.28515625" style="77" customWidth="1"/>
    <col min="4" max="4" width="22.85546875" style="77" customWidth="1"/>
    <col min="5" max="5" width="18.28515625" style="77" customWidth="1"/>
    <col min="6" max="6" width="24.7109375" style="77" customWidth="1"/>
    <col min="7" max="7" width="37.7109375" style="77" customWidth="1"/>
    <col min="8" max="10" width="11.42578125" style="77"/>
    <col min="11" max="11" width="28.85546875" style="77" customWidth="1"/>
    <col min="12" max="16384" width="11.42578125" style="77"/>
  </cols>
  <sheetData>
    <row r="1" spans="2:11" ht="24" customHeight="1" x14ac:dyDescent="0.15">
      <c r="B1" s="434" t="s">
        <v>1000</v>
      </c>
      <c r="C1" s="434"/>
      <c r="D1" s="434"/>
      <c r="E1" s="434"/>
      <c r="F1" s="434"/>
      <c r="G1" s="434"/>
    </row>
    <row r="2" spans="2:11" ht="24" customHeight="1" x14ac:dyDescent="0.15">
      <c r="B2" s="578" t="s">
        <v>1001</v>
      </c>
      <c r="C2" s="578"/>
      <c r="D2" s="578"/>
      <c r="E2" s="578"/>
      <c r="F2" s="578"/>
      <c r="G2" s="578"/>
    </row>
    <row r="3" spans="2:11" ht="25.5" customHeight="1" x14ac:dyDescent="0.15">
      <c r="B3" s="575" t="s">
        <v>1002</v>
      </c>
      <c r="C3" s="575"/>
      <c r="D3" s="575"/>
      <c r="E3" s="575"/>
      <c r="F3" s="575"/>
      <c r="G3" s="575"/>
    </row>
    <row r="4" spans="2:11" ht="24" customHeight="1" x14ac:dyDescent="0.15">
      <c r="B4" s="97" t="s">
        <v>1003</v>
      </c>
      <c r="C4" s="97" t="s">
        <v>1004</v>
      </c>
      <c r="D4" s="97" t="s">
        <v>1005</v>
      </c>
      <c r="E4" s="97" t="s">
        <v>1006</v>
      </c>
      <c r="F4" s="576" t="s">
        <v>1007</v>
      </c>
      <c r="G4" s="576"/>
    </row>
    <row r="5" spans="2:11" ht="123" customHeight="1" x14ac:dyDescent="0.15">
      <c r="B5" s="101" t="s">
        <v>1008</v>
      </c>
      <c r="C5" s="192" t="s">
        <v>1009</v>
      </c>
      <c r="D5" s="344" t="s">
        <v>1010</v>
      </c>
      <c r="E5" s="351">
        <f>(0/441)*100</f>
        <v>0</v>
      </c>
      <c r="F5" s="577" t="s">
        <v>1011</v>
      </c>
      <c r="G5" s="577"/>
      <c r="K5" s="346">
        <v>1276354810</v>
      </c>
    </row>
    <row r="6" spans="2:11" ht="102" customHeight="1" x14ac:dyDescent="0.15">
      <c r="B6" s="101" t="s">
        <v>1012</v>
      </c>
      <c r="C6" s="200" t="s">
        <v>1013</v>
      </c>
      <c r="D6" s="345" t="s">
        <v>1014</v>
      </c>
      <c r="E6" s="350">
        <f>(1216606/1372134)*100</f>
        <v>88.665246980251197</v>
      </c>
      <c r="F6" s="573"/>
      <c r="G6" s="573"/>
      <c r="K6" s="346">
        <v>1497767810</v>
      </c>
    </row>
    <row r="7" spans="2:11" ht="87" customHeight="1" x14ac:dyDescent="0.15">
      <c r="B7" s="101" t="s">
        <v>1015</v>
      </c>
      <c r="C7" s="192" t="s">
        <v>1016</v>
      </c>
      <c r="D7" s="352" t="s">
        <v>1017</v>
      </c>
      <c r="E7" s="352">
        <f>(1276354810/1497767810)*100</f>
        <v>85.217134557057946</v>
      </c>
      <c r="F7" s="573"/>
      <c r="G7" s="573"/>
    </row>
    <row r="8" spans="2:11" ht="17.649999999999999" customHeight="1" x14ac:dyDescent="0.15">
      <c r="B8" s="574" t="s">
        <v>1018</v>
      </c>
      <c r="C8" s="574"/>
      <c r="D8" s="574"/>
      <c r="E8" s="574"/>
      <c r="F8" s="574"/>
    </row>
    <row r="9" spans="2:11" ht="25.5" customHeight="1" x14ac:dyDescent="0.15">
      <c r="B9" s="575" t="s">
        <v>1019</v>
      </c>
      <c r="C9" s="575"/>
      <c r="D9" s="575"/>
      <c r="E9" s="575"/>
      <c r="F9" s="575"/>
      <c r="G9" s="575"/>
    </row>
    <row r="10" spans="2:11" ht="24" customHeight="1" x14ac:dyDescent="0.15">
      <c r="B10" s="97" t="s">
        <v>1020</v>
      </c>
      <c r="C10" s="97" t="s">
        <v>1004</v>
      </c>
      <c r="D10" s="97" t="s">
        <v>1021</v>
      </c>
      <c r="E10" s="97" t="s">
        <v>1005</v>
      </c>
      <c r="F10" s="97" t="s">
        <v>1006</v>
      </c>
      <c r="G10" s="97" t="s">
        <v>1022</v>
      </c>
    </row>
    <row r="11" spans="2:11" ht="52.15" customHeight="1" x14ac:dyDescent="0.15">
      <c r="B11" s="214" t="s">
        <v>1023</v>
      </c>
      <c r="C11" s="200" t="s">
        <v>1024</v>
      </c>
      <c r="D11" s="353" t="s">
        <v>1025</v>
      </c>
      <c r="E11" s="354" t="s">
        <v>1026</v>
      </c>
      <c r="F11" s="354">
        <f>(19/24)</f>
        <v>0.79166666666666663</v>
      </c>
      <c r="G11" s="78"/>
      <c r="H11" s="572"/>
      <c r="I11" s="572"/>
      <c r="J11" s="572"/>
    </row>
    <row r="12" spans="2:11" ht="52.15" customHeight="1" x14ac:dyDescent="0.15">
      <c r="B12" s="214" t="s">
        <v>1027</v>
      </c>
      <c r="C12" s="170" t="s">
        <v>1028</v>
      </c>
      <c r="D12" s="353" t="s">
        <v>1025</v>
      </c>
      <c r="E12" s="355" t="s">
        <v>1029</v>
      </c>
      <c r="F12" s="355">
        <f>(16/14)</f>
        <v>1.1428571428571428</v>
      </c>
      <c r="G12" s="78"/>
      <c r="I12" s="107"/>
    </row>
    <row r="13" spans="2:11" ht="18" customHeight="1" x14ac:dyDescent="0.15">
      <c r="B13" s="102"/>
      <c r="C13" s="103"/>
      <c r="D13" s="104"/>
      <c r="E13" s="105"/>
      <c r="F13" s="106"/>
      <c r="G13" s="98"/>
    </row>
    <row r="14" spans="2:11" ht="24.6" customHeight="1" x14ac:dyDescent="0.15">
      <c r="B14" s="575" t="s">
        <v>1030</v>
      </c>
      <c r="C14" s="575"/>
      <c r="D14" s="575"/>
      <c r="E14" s="575"/>
      <c r="F14" s="575"/>
      <c r="G14" s="575"/>
    </row>
    <row r="15" spans="2:11" ht="40.15" customHeight="1" x14ac:dyDescent="0.15">
      <c r="B15" s="97" t="s">
        <v>1020</v>
      </c>
      <c r="C15" s="97" t="s">
        <v>1004</v>
      </c>
      <c r="D15" s="97" t="s">
        <v>1021</v>
      </c>
      <c r="E15" s="97" t="s">
        <v>1005</v>
      </c>
      <c r="F15" s="97" t="s">
        <v>1006</v>
      </c>
      <c r="G15" s="97" t="s">
        <v>1022</v>
      </c>
    </row>
    <row r="16" spans="2:11" ht="86.1" customHeight="1" x14ac:dyDescent="0.15">
      <c r="B16" s="182" t="s">
        <v>1031</v>
      </c>
      <c r="C16" s="182" t="s">
        <v>1032</v>
      </c>
      <c r="D16" s="193" t="s">
        <v>1033</v>
      </c>
      <c r="E16" s="99"/>
      <c r="F16" s="100"/>
      <c r="G16" s="79"/>
    </row>
    <row r="17" spans="2:7" ht="128.25" customHeight="1" x14ac:dyDescent="0.15">
      <c r="B17" s="170" t="s">
        <v>1034</v>
      </c>
      <c r="C17" s="182" t="s">
        <v>1035</v>
      </c>
      <c r="D17" s="193" t="s">
        <v>1036</v>
      </c>
      <c r="E17" s="355" t="s">
        <v>1037</v>
      </c>
      <c r="F17" s="355">
        <f>(6/6)</f>
        <v>1</v>
      </c>
      <c r="G17" s="78" t="s">
        <v>1038</v>
      </c>
    </row>
  </sheetData>
  <mergeCells count="11">
    <mergeCell ref="F6:G6"/>
    <mergeCell ref="B1:G1"/>
    <mergeCell ref="B3:G3"/>
    <mergeCell ref="F4:G4"/>
    <mergeCell ref="F5:G5"/>
    <mergeCell ref="B2:G2"/>
    <mergeCell ref="H11:J11"/>
    <mergeCell ref="F7:G7"/>
    <mergeCell ref="B8:F8"/>
    <mergeCell ref="B9:G9"/>
    <mergeCell ref="B14:G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5a6640d-b113-4bb9-9fa9-69fe2b1a6be2" xsi:nil="true"/>
    <SharedWithUsers xmlns="80d37e3b-2df9-43b2-9480-18a689ef00cd">
      <UserInfo>
        <DisplayName>Catalina Alejandra Guerrero Torres</DisplayName>
        <AccountId>11</AccountId>
        <AccountType/>
      </UserInfo>
      <UserInfo>
        <DisplayName>María José Alvarado Andrade</DisplayName>
        <AccountId>44</AccountId>
        <AccountType/>
      </UserInfo>
    </SharedWithUsers>
    <MediaLengthInSeconds xmlns="45a6640d-b113-4bb9-9fa9-69fe2b1a6be2" xsi:nil="true"/>
    <TaxCatchAll xmlns="80d37e3b-2df9-43b2-9480-18a689ef00cd" xsi:nil="true"/>
    <lcf76f155ced4ddcb4097134ff3c332f xmlns="45a6640d-b113-4bb9-9fa9-69fe2b1a6be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58D2987AC6E9C4A8A99350B9AF326E5" ma:contentTypeVersion="19" ma:contentTypeDescription="Crear nuevo documento." ma:contentTypeScope="" ma:versionID="e5037bf9e555ad2a8aab6a544abf2397">
  <xsd:schema xmlns:xsd="http://www.w3.org/2001/XMLSchema" xmlns:xs="http://www.w3.org/2001/XMLSchema" xmlns:p="http://schemas.microsoft.com/office/2006/metadata/properties" xmlns:ns2="45a6640d-b113-4bb9-9fa9-69fe2b1a6be2" xmlns:ns3="80d37e3b-2df9-43b2-9480-18a689ef00cd" targetNamespace="http://schemas.microsoft.com/office/2006/metadata/properties" ma:root="true" ma:fieldsID="e8365a1700c9321e76be3eb6f80552aa" ns2:_="" ns3:_="">
    <xsd:import namespace="45a6640d-b113-4bb9-9fa9-69fe2b1a6be2"/>
    <xsd:import namespace="80d37e3b-2df9-43b2-9480-18a689ef0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6640d-b113-4bb9-9fa9-69fe2b1a6b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05e88ec3-9fe3-4c36-b54b-b0c9ca7641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d37e3b-2df9-43b2-9480-18a689ef00cd"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6da089a-6ef6-4f86-8312-f26e0ebc9866}" ma:internalName="TaxCatchAll" ma:showField="CatchAllData" ma:web="80d37e3b-2df9-43b2-9480-18a689ef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CE7EA9-B82B-4C36-9069-676B41AFD6ED}">
  <ds:schemaRefs>
    <ds:schemaRef ds:uri="http://schemas.microsoft.com/sharepoint/v3/contenttype/forms"/>
  </ds:schemaRefs>
</ds:datastoreItem>
</file>

<file path=customXml/itemProps2.xml><?xml version="1.0" encoding="utf-8"?>
<ds:datastoreItem xmlns:ds="http://schemas.openxmlformats.org/officeDocument/2006/customXml" ds:itemID="{8F232992-18BA-4FF8-A473-7069B4A70481}">
  <ds:schemaRefs>
    <ds:schemaRef ds:uri="http://schemas.microsoft.com/office/2006/documentManagement/types"/>
    <ds:schemaRef ds:uri="http://schemas.openxmlformats.org/package/2006/metadata/core-properties"/>
    <ds:schemaRef ds:uri="http://purl.org/dc/terms/"/>
    <ds:schemaRef ds:uri="http://purl.org/dc/dcmitype/"/>
    <ds:schemaRef ds:uri="http://schemas.microsoft.com/office/2006/metadata/properties"/>
    <ds:schemaRef ds:uri="http://schemas.microsoft.com/office/infopath/2007/PartnerControls"/>
    <ds:schemaRef ds:uri="http://purl.org/dc/elements/1.1/"/>
    <ds:schemaRef ds:uri="80d37e3b-2df9-43b2-9480-18a689ef00cd"/>
    <ds:schemaRef ds:uri="45a6640d-b113-4bb9-9fa9-69fe2b1a6be2"/>
    <ds:schemaRef ds:uri="http://www.w3.org/XML/1998/namespace"/>
  </ds:schemaRefs>
</ds:datastoreItem>
</file>

<file path=customXml/itemProps3.xml><?xml version="1.0" encoding="utf-8"?>
<ds:datastoreItem xmlns:ds="http://schemas.openxmlformats.org/officeDocument/2006/customXml" ds:itemID="{29B5B269-D2BA-4F1B-A69B-F12934DE2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6640d-b113-4bb9-9fa9-69fe2b1a6be2"/>
    <ds:schemaRef ds:uri="80d37e3b-2df9-43b2-9480-18a689ef0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1. IDENTIFICACIÓN</vt:lpstr>
      <vt:lpstr>2. PRESUPUESTO</vt:lpstr>
      <vt:lpstr>3. OTROS APORTES</vt:lpstr>
      <vt:lpstr>4. RRHH</vt:lpstr>
      <vt:lpstr>5. COMPROMISOS</vt:lpstr>
      <vt:lpstr>6. ACTIVIDADES</vt:lpstr>
      <vt:lpstr>7. ESTABLECIMIENTOS</vt:lpstr>
      <vt:lpstr>8. TRANSPARENCIA</vt:lpstr>
      <vt:lpstr>9. INDICADORES</vt:lpstr>
      <vt:lpstr>10. LOGROS, HITOS Y DESAFÍOS</vt:lpstr>
      <vt:lpstr>'7. ESTABLECIMIENTOS'!PRIVADO</vt:lpstr>
      <vt:lpstr>'7. ESTABLECIMIENTOS'!PÚBLICO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cote</dc:creator>
  <cp:keywords/>
  <dc:description/>
  <cp:lastModifiedBy>Camila Leyton</cp:lastModifiedBy>
  <cp:revision/>
  <dcterms:created xsi:type="dcterms:W3CDTF">2017-03-04T23:12:32Z</dcterms:created>
  <dcterms:modified xsi:type="dcterms:W3CDTF">2024-08-29T20:22:27Z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0x010100F58D2987AC6E9C4A8A99350B9AF326E5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