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19"/>
  <workbookPr defaultThemeVersion="124226"/>
  <mc:AlternateContent xmlns:mc="http://schemas.openxmlformats.org/markup-compatibility/2006">
    <mc:Choice Requires="x15">
      <x15ac:absPath xmlns:x15ac="http://schemas.microsoft.com/office/spreadsheetml/2010/11/ac" url="https://fundacionteatroamil-my.sharepoint.com/personal/storage_fundacionteatroamil_cl/Documents/ADMINISTRACIÓN/Rendiciones/01.MINISTERIO DE CULTURAS/MINCAP 2024/04 ABRIL 2024/01 Informe Abril 2024/02 Formulario de levantamiento de información/"/>
    </mc:Choice>
  </mc:AlternateContent>
  <xr:revisionPtr revIDLastSave="0" documentId="8_{F7452F40-ED5A-43DD-A965-F59E8CB9DCF7}" xr6:coauthVersionLast="47" xr6:coauthVersionMax="47" xr10:uidLastSave="{00000000-0000-0000-0000-000000000000}"/>
  <bookViews>
    <workbookView xWindow="-28920" yWindow="-930" windowWidth="29040" windowHeight="15840" tabRatio="897" firstSheet="4" activeTab="4"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TRANSPARENCIA" sheetId="38" r:id="rId8"/>
    <sheet name="9. INDICADORES" sheetId="30" r:id="rId9"/>
    <sheet name="10. LOGROS, HITOS Y DESAFÍOS" sheetId="39" r:id="rId10"/>
  </sheets>
  <externalReferences>
    <externalReference r:id="rId11"/>
    <externalReference r:id="rId12"/>
    <externalReference r:id="rId13"/>
    <externalReference r:id="rId14"/>
    <externalReference r:id="rId15"/>
    <externalReference r:id="rId16"/>
  </externalReferences>
  <definedNames>
    <definedName name="_xlnm._FilterDatabase" localSheetId="3" hidden="1">'4. RRHH'!$B$4:$G$4</definedName>
    <definedName name="_xlnm._FilterDatabase" localSheetId="4" hidden="1">'5. COMPROMISOS'!$C$6:$X$6</definedName>
    <definedName name="_xlnm._FilterDatabase" localSheetId="5" hidden="1">'6. ACTIVIDADES'!$A$6:$WWH$11</definedName>
    <definedName name="_xlnm._FilterDatabase" localSheetId="6" hidden="1">'7. ESTABLECIMIENTOS'!$I$4:$J$4</definedName>
    <definedName name="_xlnm._FilterDatabase" localSheetId="7" hidden="1">'8. TRANSPARENCIA'!$B$7:$H$7</definedName>
    <definedName name="Extranjero" localSheetId="0">[1]Listas!$C$12:$C$225</definedName>
    <definedName name="Extranjero" localSheetId="9">[2]Listas!$C$12:$C$225</definedName>
    <definedName name="Extranjero" localSheetId="3">[1]Listas!$C$12:$C$225</definedName>
    <definedName name="Extranjero" localSheetId="5">[3]Listas!$C$12:$C$225</definedName>
    <definedName name="Extranjero" localSheetId="6">[4]Listas!$C$12:$C$225</definedName>
    <definedName name="Extranjero">[4]Listas!$C$12:$C$225</definedName>
    <definedName name="Función" localSheetId="0">#REF!</definedName>
    <definedName name="Función" localSheetId="9">#REF!</definedName>
    <definedName name="Función" localSheetId="3">#REF!</definedName>
    <definedName name="Función" localSheetId="4">#REF!</definedName>
    <definedName name="Función" localSheetId="5">'6. ACTIVIDADES'!#REF!</definedName>
    <definedName name="Función" localSheetId="6">'[5]5. ACTIVIDADES'!#REF!</definedName>
    <definedName name="Función" localSheetId="8">'[6]3. ACTIVIDADES'!#REF!</definedName>
    <definedName name="Función">#REF!</definedName>
    <definedName name="PRIVADO" localSheetId="6">'7. ESTABLECIMIENTOS'!$I$5</definedName>
    <definedName name="PÚBLICO" localSheetId="6">'7. ESTABLECIMIENTOS'!$I$5:$I$6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0" i="32" l="1"/>
  <c r="Q23" i="28"/>
  <c r="Q22" i="28"/>
  <c r="Q13" i="28"/>
  <c r="N14" i="22"/>
  <c r="P9" i="33"/>
  <c r="Q9" i="33" s="1"/>
  <c r="O9" i="33"/>
  <c r="T10" i="33"/>
  <c r="S10" i="33"/>
  <c r="R10" i="33"/>
  <c r="Q8" i="33"/>
  <c r="Q7" i="33"/>
  <c r="Q19" i="28" l="1"/>
  <c r="Q8" i="28"/>
  <c r="Q7" i="28"/>
  <c r="H13" i="37"/>
  <c r="I10" i="33"/>
  <c r="Q10" i="33" l="1"/>
  <c r="P10" i="33"/>
  <c r="O10" i="33"/>
  <c r="D15" i="5" l="1"/>
  <c r="D5" i="38" l="1"/>
  <c r="I26" i="28" l="1"/>
  <c r="D25" i="5" l="1"/>
  <c r="D30" i="5" s="1"/>
  <c r="E15" i="5"/>
  <c r="E25" i="5"/>
  <c r="F15" i="5"/>
  <c r="F25" i="5"/>
  <c r="G15" i="5"/>
  <c r="G25" i="5"/>
  <c r="G30" i="5" s="1"/>
  <c r="H15" i="5"/>
  <c r="H25" i="5"/>
  <c r="H30" i="5"/>
  <c r="I15" i="5"/>
  <c r="I30" i="5" s="1"/>
  <c r="I25" i="5"/>
  <c r="J15" i="5"/>
  <c r="J30" i="5" s="1"/>
  <c r="J25" i="5"/>
  <c r="K15" i="5"/>
  <c r="K25" i="5"/>
  <c r="K30" i="5" s="1"/>
  <c r="L15" i="5"/>
  <c r="L25" i="5"/>
  <c r="L30" i="5"/>
  <c r="M15" i="5"/>
  <c r="M30" i="5" s="1"/>
  <c r="M25" i="5"/>
  <c r="N15" i="5"/>
  <c r="N25" i="5"/>
  <c r="N30" i="5"/>
  <c r="O5" i="5"/>
  <c r="O6" i="5"/>
  <c r="O7" i="5"/>
  <c r="O8" i="5"/>
  <c r="O9" i="5"/>
  <c r="O10" i="5"/>
  <c r="O11" i="5"/>
  <c r="O12" i="5"/>
  <c r="O13" i="5"/>
  <c r="O14" i="5"/>
  <c r="O20" i="5"/>
  <c r="O21" i="5"/>
  <c r="O22" i="5"/>
  <c r="O23" i="5"/>
  <c r="O24" i="5"/>
  <c r="C25" i="5"/>
  <c r="C15" i="5"/>
  <c r="N13" i="22"/>
  <c r="N12" i="22"/>
  <c r="N11" i="22"/>
  <c r="N10" i="22"/>
  <c r="N9" i="22"/>
  <c r="N8" i="22"/>
  <c r="N7" i="22"/>
  <c r="N6" i="22"/>
  <c r="N5" i="22"/>
  <c r="F30" i="5" l="1"/>
  <c r="E30" i="5"/>
  <c r="O25" i="5"/>
  <c r="O15" i="5"/>
  <c r="C30" i="5"/>
  <c r="O3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alvarado</author>
    <author>Cote</author>
  </authors>
  <commentList>
    <comment ref="O3" authorId="0" shapeId="0" xr:uid="{FC650A7E-97DB-49D5-BA7C-F955D8C0710A}">
      <text>
        <r>
          <rPr>
            <sz val="9"/>
            <color indexed="81"/>
            <rFont val="Tahoma"/>
            <family val="2"/>
          </rPr>
          <t>Para el caso de las actividades virtuales / remotas, deben ingresar los datos que arrojen las respectivas plataformas hasta la fecha de corte del informe (último día del mes).</t>
        </r>
      </text>
    </comment>
    <comment ref="F4" authorId="1" shapeId="0" xr:uid="{00000000-0006-0000-0600-000001000000}">
      <text>
        <r>
          <rPr>
            <sz val="9"/>
            <color indexed="81"/>
            <rFont val="Tahoma"/>
            <family val="2"/>
          </rPr>
          <t>A diferencia de años anteriores, este año sólo hay dos opciones de modalidad de ejecución: presencial o virtual. En caso de que la organización realice una actividad en ambas modalidades (presencial y transmisión vía streaming, por ejemplo), deberá ingresar los datos en dos filas distintas, una para los datos de los beneficiarios presenciales y otra para los datos de beneficiarios virtuales / remotos. Para mayor información, ver documento de ejemplos adjunto.</t>
        </r>
      </text>
    </comment>
  </commentList>
</comments>
</file>

<file path=xl/sharedStrings.xml><?xml version="1.0" encoding="utf-8"?>
<sst xmlns="http://schemas.openxmlformats.org/spreadsheetml/2006/main" count="2076" uniqueCount="988">
  <si>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</si>
  <si>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</si>
  <si>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</si>
  <si>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Ley de Presupuesto 2024</t>
  </si>
  <si>
    <t>Resolución - Fecha</t>
  </si>
  <si>
    <t>REX N° 277 del 14-02-2024</t>
  </si>
  <si>
    <t>Razón Social</t>
  </si>
  <si>
    <t>Fundación Festival Internacional Teatro a Mil</t>
  </si>
  <si>
    <t>Rol Único Trinutario</t>
  </si>
  <si>
    <t>65.409.160-9</t>
  </si>
  <si>
    <t>Domicilio Legal</t>
  </si>
  <si>
    <t>Marchant Pereira 201, Oficina 201, Providencia</t>
  </si>
  <si>
    <t>Representante Legal</t>
  </si>
  <si>
    <t>Carmen Angélica Romero Quero</t>
  </si>
  <si>
    <t>Teléfono</t>
  </si>
  <si>
    <t>56 - 22 925 03 10</t>
  </si>
  <si>
    <t>Correo Electrónico</t>
  </si>
  <si>
    <t>carmen@fundacionteatroamil.cl / vania@fundacionteatroamil.cl</t>
  </si>
  <si>
    <t>Sitio Web Institucional</t>
  </si>
  <si>
    <t>www.teatroamil.cl</t>
  </si>
  <si>
    <t>Programa Orquestas Regionales Profesionales 2024</t>
  </si>
  <si>
    <t>Programa Apoyo a Organizaciones Culturales Colaboradoras - Modalidad Continuidad 2023</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</si>
  <si>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</si>
  <si>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</si>
  <si>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</si>
  <si>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</si>
  <si>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</si>
  <si>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</si>
  <si>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</si>
  <si>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</si>
  <si>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</si>
  <si>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</si>
  <si>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</si>
  <si>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</si>
  <si>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</si>
  <si>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</si>
  <si>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</si>
  <si>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</si>
  <si>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</si>
  <si>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</si>
  <si>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2024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</si>
  <si>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</si>
  <si>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</si>
  <si>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</si>
  <si>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</si>
  <si>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</si>
  <si>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</si>
  <si>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</si>
  <si>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</si>
  <si>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</si>
  <si>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</si>
  <si>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Funciones de obras en el extranjero. / Intereses y reajustes</t>
  </si>
  <si>
    <t>TOTAL</t>
  </si>
  <si>
    <t>EGRESOS</t>
  </si>
  <si>
    <t>Monto Total Ejecutado 2024</t>
  </si>
  <si>
    <t>GASTOS DE OPERACIÓN</t>
  </si>
  <si>
    <t>GASTOS DE DIFUSIÓN</t>
  </si>
  <si>
    <t>GASTOS DE INVERSIÓN</t>
  </si>
  <si>
    <t>GASTOS DE PERSONAL</t>
  </si>
  <si>
    <t>OTROS GASTOS</t>
  </si>
  <si>
    <t xml:space="preserve">Gastos de administración, funcionamiento de oficina, comunicaciones, arriendos, entre otros. </t>
  </si>
  <si>
    <t>RESUMEN PRESUPUESTARIO</t>
  </si>
  <si>
    <t>UTILIDAD O PÉRDIDA DEL PERÍODO</t>
  </si>
  <si>
    <t>Total 2024</t>
  </si>
  <si>
    <t>Cabe señalar que a la fecha del informe, los meses informados aún no están cerrados contablemente. Pero las diferencias son marginales en cuanto al valor total final.</t>
  </si>
  <si>
    <t>3. OTROS APORTES ADICIONALES A TRANSFERENCIA CORRIENTE</t>
  </si>
  <si>
    <r>
      <rPr>
        <u/>
        <sz val="9"/>
        <color rgb="FF000000"/>
        <rFont val="Verdana"/>
      </rPr>
      <t>Instrucción</t>
    </r>
    <r>
      <rPr>
        <sz val="9"/>
        <color rgb="FF000000"/>
        <rFont val="Verdana"/>
      </rPr>
      <t xml:space="preserve">: deberá llenar esta pestaña de forma </t>
    </r>
    <r>
      <rPr>
        <u/>
        <sz val="9"/>
        <color rgb="FF000000"/>
        <rFont val="Verdana"/>
      </rPr>
      <t>mensual</t>
    </r>
    <r>
      <rPr>
        <sz val="9"/>
        <color rgb="FF000000"/>
        <rFont val="Verdana"/>
      </rPr>
      <t xml:space="preserve"> y publicarla en su sitio web institucional a más tardar el día 15 del mes siguiente. Si en algún mes no recibió aportes, se deberá llenar la casilla de monto adjudicado o aportado con "$0" o "Sin aportes", no publicar el documento en blanco.
1° publicación: Otros Aportes mes de enero. Fecha de publicación: 15 de febrero de 2024
2° publicación: Otros Aportes mes de febrero. Fecha de publicación:  15 de marzo de 2024
3° publicación: Otros Aportes mes de marzo. Fecha de publicación: 15 de abril de 2024
4° publicación: Otros Aportes mes de abril. Fecha de publicación: 15 de mayo de 2024
5° publicación: Otros Aportes mes de mayo. Fecha de publicación: 17 de junio de 2024
6° publicación: Otros Aportes mes de junio. Fecha de publicación: 15 de julio de 2024
7° publicación: Otros Aportes mes de julio. Fecha de publicación: 16 de agosto de 2024
8° publicación: Otros Aportes mes de agosto. Fecha de publicación: 16 de septiembre de 2024
9° publicación: Otros Aportes mes de septiembre. Fecha de publicación: 15 de octubre de 2024
10° publicación: Otros Aportes mes de octubre. Fecha de publicación: 15 de noviembre de 2024
11° publicación: Otros Aportes mes de noviembre. Fecha de publicación: 16 de diciembre de 2024
12° publicación: Otros Aportes mes de diciembre. Fecha de publicación: 15 de enero de 2025</t>
    </r>
  </si>
  <si>
    <t>PROYECTOS ADJUDICADOS / APORTES DIRECTOS</t>
  </si>
  <si>
    <t>LLENAR SÓLO EN CASO DE PROYECTOS ADJUDICADOS</t>
  </si>
  <si>
    <t>MES</t>
  </si>
  <si>
    <t>NOMBRE DE LA INSTITUCIÓN QUE REALIZA EL APORTE</t>
  </si>
  <si>
    <t>TIPO DE INSTITUCIÓN</t>
  </si>
  <si>
    <t>TIPO DE APORTE</t>
  </si>
  <si>
    <t>NOMBRE DEL PROYECTO</t>
  </si>
  <si>
    <t>LÍNEA DE FINANCIAMIENTO</t>
  </si>
  <si>
    <t>DURACIÓN DEL PROYECTO</t>
  </si>
  <si>
    <t>MONTO ADJUDICADO / APORTADO</t>
  </si>
  <si>
    <t>ENERO</t>
  </si>
  <si>
    <t>FUNDACIÓN TIEMPOS NUEVOS</t>
  </si>
  <si>
    <t>Empresa Privada</t>
  </si>
  <si>
    <t>Monetario</t>
  </si>
  <si>
    <t>FESTIVAL INTERNACIONAL TEATRO A MIL 2024</t>
  </si>
  <si>
    <t>FINANCIAMIENTO DE PROYECTO</t>
  </si>
  <si>
    <t>28 DÍAS</t>
  </si>
  <si>
    <t>I. MUNICIPALIDAD DE MAIPU</t>
  </si>
  <si>
    <t>Municipio</t>
  </si>
  <si>
    <t>I. MUNICIPALIDAD DE LO ESPEJO</t>
  </si>
  <si>
    <t>CORP. CULT. DE LO BARNECHEA</t>
  </si>
  <si>
    <t>CORP. CULT. DE VITACURA</t>
  </si>
  <si>
    <t>CORP. EMPRES. PARA EL DESARR. DE TIL TIL</t>
  </si>
  <si>
    <t>CORP. CULT. MUNICIPAL DE LA COMUNA DE CHILLAN</t>
  </si>
  <si>
    <t>I. MUNICIPALIDAD DE QUINTA NORMAL</t>
  </si>
  <si>
    <t>EMBAJADA DE AUSTRIA</t>
  </si>
  <si>
    <t>SOUTHBRIDGE CIA. DE SEGUROS GENERALES</t>
  </si>
  <si>
    <t>FEBRERO</t>
  </si>
  <si>
    <t>I. MUNICIPALIDAD DE RENCA</t>
  </si>
  <si>
    <t>CORP. CULT. DE LA GRANJA</t>
  </si>
  <si>
    <t>I. MUNICIPALIDAD DE BUIN</t>
  </si>
  <si>
    <t>I. MUNICIPALIDAD DE CASABLANCA</t>
  </si>
  <si>
    <t>I. MUNICIPALIDAD DE MACHALÍ</t>
  </si>
  <si>
    <t>I. MUNICIPALIDAD DE MELIPILLA</t>
  </si>
  <si>
    <t>CORP. CULT. DE SAN JOAQUÍN</t>
  </si>
  <si>
    <t>I. MUNICIPALIDAD DE LAMPA</t>
  </si>
  <si>
    <t>CORP. CULT. DE PUENTE ALTO</t>
  </si>
  <si>
    <t>I. MUNICIPALIDAD DE CERRILLOS</t>
  </si>
  <si>
    <t>I. MUNICIPALIDAD DE COQUIMBO</t>
  </si>
  <si>
    <t>I. MUNICIPALIDAD DE TEMUCO</t>
  </si>
  <si>
    <t>CORP. MUNICIPAL DE CULTURA DE PAINE</t>
  </si>
  <si>
    <t>CORP. MUNICIPAL DE SAN MIGUEL</t>
  </si>
  <si>
    <t>I. MUNICIPALIDAD DE ISLA DE MAIPO</t>
  </si>
  <si>
    <t>I. MUNICIPALIDAD DE SAN BERNARDO</t>
  </si>
  <si>
    <t>CORP. MUNICIAPL DEL ARTE Y LA CULTURA DE TALAGANTE</t>
  </si>
  <si>
    <t>I. MUNICIPALIDAD DE PEDRO AGUIRRE CERDA</t>
  </si>
  <si>
    <t>CORP. CULTURAL DE ÑUÑOA</t>
  </si>
  <si>
    <t>CORP. DE CULTURA Y PATRIMONIO DE INDEPENDENCIA</t>
  </si>
  <si>
    <t>CORP. CULTURAL DE LA PINTANA</t>
  </si>
  <si>
    <t>CAMARA CHILENA CANADIENSE DE COMERCIO</t>
  </si>
  <si>
    <t>EMBAJADA DE AUSTRALIA</t>
  </si>
  <si>
    <t>MARZO</t>
  </si>
  <si>
    <t>ILUSTRE MUNICIPALIDAD DE EL BOSQUE</t>
  </si>
  <si>
    <t>ILUSTRE MUNICIPALIDAD DE CONCEPCIÓN</t>
  </si>
  <si>
    <t>CORPORACIÓN TEATRO REGIONAL DEL BIOBIO</t>
  </si>
  <si>
    <t>Empresa Pública</t>
  </si>
  <si>
    <t>ILUSTRE MUNICIPALIDAD DE CERRO NAVIA</t>
  </si>
  <si>
    <t>ILUSTRE MUNICIPALIDAD DE PEÑAFLOR</t>
  </si>
  <si>
    <t>BANCO ESTADO</t>
  </si>
  <si>
    <t>ABRIL</t>
  </si>
  <si>
    <t>ILUSTRE MUNICIPALIDAD DE PUDAHUEL</t>
  </si>
  <si>
    <t>ILUSTRE MUNICIPALIDAD DE QUILICURA</t>
  </si>
  <si>
    <t xml:space="preserve">CORPORACIÓN CENTRO CULTURAL GABRIELA MISTRAL </t>
  </si>
  <si>
    <t>ASOCIACIÓN PATRIMONIAL CULTURAL DE LA REGIÓN DE LOS RÍOS</t>
  </si>
  <si>
    <t>CIRCULACIÓN NACIONAL - OBRA MOLLY BLOOM</t>
  </si>
  <si>
    <t>1 DÍA</t>
  </si>
  <si>
    <t>INSTITUTO CHILENO FRANCÉS</t>
  </si>
  <si>
    <t>Tipo de Institución</t>
  </si>
  <si>
    <t>Tipo de aporte</t>
  </si>
  <si>
    <t>Gobierno Regional</t>
  </si>
  <si>
    <t>Valorado</t>
  </si>
  <si>
    <t>Ministerio / Subsecretaría</t>
  </si>
  <si>
    <t>Persona natural</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</si>
  <si>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</si>
  <si>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</si>
  <si>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</si>
  <si>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</si>
  <si>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 con el que se identifica</t>
  </si>
  <si>
    <t>Cargo / Rol</t>
  </si>
  <si>
    <t>Área o Departamento al que pertenece</t>
  </si>
  <si>
    <t>Modalidad de Contrato</t>
  </si>
  <si>
    <t>Marcar con una X si la remuneración se paga con recursos otorgados por esta transferencia</t>
  </si>
  <si>
    <t>Remuneración Bruta</t>
  </si>
  <si>
    <t>ASISTENCIA ÁREA ADMINISTRATIVA</t>
  </si>
  <si>
    <t>ADMINISTRACIÓN Y FINANZAS</t>
  </si>
  <si>
    <t>Contrato Plazo Indefinido</t>
  </si>
  <si>
    <t>X</t>
  </si>
  <si>
    <t>ASISTENTE DE DIRECCIÓN</t>
  </si>
  <si>
    <t>PROGRAMACIÓN</t>
  </si>
  <si>
    <t>JEFE DE CONTABILIDAD Y TESORERÍA</t>
  </si>
  <si>
    <t>COORDINADORA DE PROGRAMACIÓN NACIONAL</t>
  </si>
  <si>
    <t>JEFA DE CONTENIDOS</t>
  </si>
  <si>
    <t>COMUNICACIONES</t>
  </si>
  <si>
    <t>COORDINADORA DE ADMINISTRACIÓN</t>
  </si>
  <si>
    <t>JEFE DE PRODUCCIÓN</t>
  </si>
  <si>
    <t>PRODUCCIÓN</t>
  </si>
  <si>
    <t>COORDINADORA DE GESTIÓN COMERCIAL</t>
  </si>
  <si>
    <t>GESTIÓN COMERCIAL</t>
  </si>
  <si>
    <t xml:space="preserve">Total Remuneraciones </t>
  </si>
  <si>
    <t>Género</t>
  </si>
  <si>
    <t>Masculino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</si>
  <si>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</si>
  <si>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</si>
  <si>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</si>
  <si>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</si>
  <si>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</si>
  <si>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</si>
  <si>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</si>
  <si>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</si>
  <si>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</si>
  <si>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</si>
  <si>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</si>
  <si>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I. PROGRAMAS PROPIOS</t>
  </si>
  <si>
    <t>LÍNEAS ESTRATÉGICAS</t>
  </si>
  <si>
    <t>OBJETIVOS</t>
  </si>
  <si>
    <t>ACCIONES / ACTIVIDADES</t>
  </si>
  <si>
    <t>COMPONENTE AL QUE SE ASOCIA</t>
  </si>
  <si>
    <t>INDICAR TIPO DE COLABORACIÓN MINISTERIAL</t>
  </si>
  <si>
    <t>TIPO DE ACTIVIDAD</t>
  </si>
  <si>
    <t>META 2024</t>
  </si>
  <si>
    <t>UNIDAD DE MEDIDA</t>
  </si>
  <si>
    <t>VERIFICADORES</t>
  </si>
  <si>
    <t>CRONOGRAMA DE EJECUCIÓN</t>
  </si>
  <si>
    <t>Numeral de compromiso</t>
  </si>
  <si>
    <t>UNIDAD DE MEDIDA EJECUTADA</t>
  </si>
  <si>
    <t>INFORMACIÓN DE LAS ACCIONES A DESARROLLAR</t>
  </si>
  <si>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</si>
  <si>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</si>
  <si>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</si>
  <si>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</si>
  <si>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</si>
  <si>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</si>
  <si>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</si>
  <si>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</si>
  <si>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</si>
  <si>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</si>
  <si>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</si>
  <si>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</si>
  <si>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 </t>
  </si>
  <si>
    <t>I.1. Acceso</t>
  </si>
  <si>
    <t>Acortar las brechas de acceso de participación cultural</t>
  </si>
  <si>
    <t>I.1.1. Funciones y exhibición de artes escénicas gratuitas</t>
  </si>
  <si>
    <t>C1: Acceso: Festival Internacional Santiago a Mil /  Realización Proyectos Ciclo Teatro hoy y Danza Hoy</t>
  </si>
  <si>
    <t>Enfoques y Beneficiarios Preferentes - Territorio- Descentralización</t>
  </si>
  <si>
    <t>Artístico-Cultural</t>
  </si>
  <si>
    <t>Número de funciones</t>
  </si>
  <si>
    <t>Reportes de funciones realizadas/ Fotos/ Prensa</t>
  </si>
  <si>
    <t>I.1.1</t>
  </si>
  <si>
    <r>
      <rPr>
        <b/>
        <sz val="9"/>
        <color rgb="FF000000"/>
        <rFont val="Verdana"/>
      </rPr>
      <t xml:space="preserve">ENERO: </t>
    </r>
    <r>
      <rPr>
        <sz val="9"/>
        <color rgb="FF000000"/>
        <rFont val="Verdana"/>
      </rPr>
      <t xml:space="preserve">Se realizan 153 funciones presenciales con acceso gratuito llegando a 228.247. y 02 funciones en Televisión abierta llegando a 896.000 personas.
</t>
    </r>
    <r>
      <rPr>
        <b/>
        <sz val="9"/>
        <color rgb="FF000000"/>
        <rFont val="Verdana"/>
      </rPr>
      <t xml:space="preserve">MARZO: </t>
    </r>
    <r>
      <rPr>
        <sz val="9"/>
        <color rgb="FF000000"/>
        <rFont val="Verdana"/>
      </rPr>
      <t>Se realizan 1 funciones con acceso gratuito obra Volantín.</t>
    </r>
  </si>
  <si>
    <t>Fotografías, Prensa</t>
  </si>
  <si>
    <t>ENERO-MARZO 2024</t>
  </si>
  <si>
    <t>EN EJECUCIÓN</t>
  </si>
  <si>
    <t>I.1.2. Funciones y exhibiciones de artes escénicas pagadas</t>
  </si>
  <si>
    <t>Ejes transversales - Circuitos creativos</t>
  </si>
  <si>
    <t>Reportes de funciones realizadas/ fotos/ Prensa</t>
  </si>
  <si>
    <t>I.1.2</t>
  </si>
  <si>
    <r>
      <rPr>
        <b/>
        <sz val="9"/>
        <color rgb="FF000000"/>
        <rFont val="Verdana"/>
      </rPr>
      <t>ENERO:</t>
    </r>
    <r>
      <rPr>
        <sz val="9"/>
        <color rgb="FF000000"/>
        <rFont val="Verdana"/>
      </rPr>
      <t xml:space="preserve"> Se realizan 358 funciones presenciales con acceso pagado en las cuales asistió 58.667 personas con entrada pagada y 17.666 con entrada gratuita.
</t>
    </r>
    <r>
      <rPr>
        <b/>
        <sz val="9"/>
        <color rgb="FF000000"/>
        <rFont val="Verdana"/>
      </rPr>
      <t>FEBRERO</t>
    </r>
    <r>
      <rPr>
        <sz val="9"/>
        <color rgb="FF000000"/>
        <rFont val="Verdana"/>
      </rPr>
      <t xml:space="preserve">: Se realizan 263 funciones con publico de acceso pagado 31.942 y acceso gratuito 19.461
</t>
    </r>
    <r>
      <rPr>
        <b/>
        <sz val="9"/>
        <color rgb="FF000000"/>
        <rFont val="Verdana"/>
      </rPr>
      <t xml:space="preserve">MARZO: </t>
    </r>
    <r>
      <rPr>
        <sz val="9"/>
        <color rgb="FF000000"/>
        <rFont val="Verdana"/>
      </rPr>
      <t>Se realizan 27 jornadas/funciones de la exposición de museo 31.</t>
    </r>
  </si>
  <si>
    <t>ENERO - FEBRERO- MARZO 2024</t>
  </si>
  <si>
    <t>I.1.3. Obras virtuales en Teatroamil.TV</t>
  </si>
  <si>
    <t>No aplica</t>
  </si>
  <si>
    <t>Número de obras</t>
  </si>
  <si>
    <t>Reporte te visualizaciones en Teatroamil.TV</t>
  </si>
  <si>
    <t>I.1.3</t>
  </si>
  <si>
    <r>
      <rPr>
        <b/>
        <sz val="9"/>
        <color rgb="FF000000"/>
        <rFont val="Verdana"/>
      </rPr>
      <t>ENERO:</t>
    </r>
    <r>
      <rPr>
        <sz val="9"/>
        <color rgb="FF000000"/>
        <rFont val="Verdana"/>
      </rPr>
      <t xml:space="preserve"> Se disponibilizan 05 obras digitales en Teatroamil.TV del 03 al 31 de enero 2024 en el marco del Festival Teatro a Mil 2024</t>
    </r>
  </si>
  <si>
    <t xml:space="preserve">Publicaciones en Teatro a mil. TV </t>
  </si>
  <si>
    <t>ENERO 2024</t>
  </si>
  <si>
    <t>REGISTRO TEATROAMIL.TV</t>
  </si>
  <si>
    <t>I.2. Creación</t>
  </si>
  <si>
    <t>Apoyar la sostenibilidad del sistema artístico nacional</t>
  </si>
  <si>
    <t>I.2.1. Intercambio de conocimientos artísticos y/o profesionales entre artistas internacionales y nacionales y/o público</t>
  </si>
  <si>
    <t>C2: Creación: Co-Producciones</t>
  </si>
  <si>
    <t>Ejes transversales circuitos creativos</t>
  </si>
  <si>
    <t>Formación Capacitación</t>
  </si>
  <si>
    <t>Número de Actividades</t>
  </si>
  <si>
    <t>Reporte de asesorías artísticas y técnicas realizadas</t>
  </si>
  <si>
    <t>I.2.1</t>
  </si>
  <si>
    <r>
      <rPr>
        <b/>
        <sz val="9"/>
        <color rgb="FF000000"/>
        <rFont val="Verdana"/>
      </rPr>
      <t xml:space="preserve">ENERO: 
</t>
    </r>
    <r>
      <rPr>
        <sz val="9"/>
        <color rgb="FF000000"/>
        <rFont val="Verdana"/>
      </rPr>
      <t>1) Se realiza una colaboración entre el Colectivo Yuyachkani de Bolivia y el Colectivo Primates de Chile (Antofagasta) y se estrena la obra Desde Lejos he venido.El Teatro es un sueño en Antofagasta el 13 de enero 2024. Participaron 80 artistas locales en donde hubo ensayos e intercambio artistico entre los artistas bolivianos y artistas nacionales.
2) Se realiza una colaboración entre el Colectivo Yuyachkani de Bolivia y artistas nacionales y se estrena la obra El Teatro es un sueño en Santiago. Participaron 70 artistas locales en donde hubo una residencia artistica los días 15-16-17-18 de enero 2024 e intercambio artistico entre los artistas bolivianos y artistas nacionales.
3) Se realiza una residencia artística e intercambio artistico entre artistas de Francia y artistas locales, donde participaron más de 50 artistas nacionales en la obra Tres Elfantes Pasan de la compañía Opossito que se realizó los días 8-9-10-11 de enero 2024.
4) Se realiza intercamio artistico entre artistas de Francia y nacionales para realizar la obra Jerome Bell, en donde participaron artistas locales, 02 función en Antofagasta, 02 función en Santiago y 01 función en Concepción.
5) Se realiza intercambio artistico entre artistas de brasil y artistas nacionales para realizar la obra G.O.L.P, en donde participaron 05 artistas nacionales.
6) Se desarrollan 39 actividades de mediación y diálogos entre artistas y público en donde asisten 4.114 personas.</t>
    </r>
  </si>
  <si>
    <t>I.2.2 Proyectos de coproducción estrenados</t>
  </si>
  <si>
    <t>Ejes transversales - Reactivación y Economía Creativa</t>
  </si>
  <si>
    <t>Número de coproducciones</t>
  </si>
  <si>
    <t>Propuestas apoyadas y estrenadas</t>
  </si>
  <si>
    <t>I.2.2</t>
  </si>
  <si>
    <r>
      <rPr>
        <b/>
        <sz val="9"/>
        <color rgb="FF000000"/>
        <rFont val="Verdana"/>
      </rPr>
      <t xml:space="preserve">ENERO:
</t>
    </r>
    <r>
      <rPr>
        <sz val="9"/>
        <color rgb="FF000000"/>
        <rFont val="Verdana"/>
      </rPr>
      <t xml:space="preserve">
 1) Se estrena el proyecto de Pachakuna el día 03 de enero 2024, y da inicio al Festival Teatro a Mil 2024 con este gran Pasacalle, que recorrió las calles en mas de 20 comunas del país en el mes de enero 2024
2) Se estrena el proyecto MA! el 04 de enero 2024 en Antofagasta, de Pamela Meneses, que luego realizó funciones en Santiago.</t>
    </r>
  </si>
  <si>
    <t>I.2.3. Apoyo a la gestión y asignación de recursos de coproducciones</t>
  </si>
  <si>
    <t>Número coproducciones</t>
  </si>
  <si>
    <t>Propuestas seleccionadas con contrato</t>
  </si>
  <si>
    <t>I.2.3</t>
  </si>
  <si>
    <r>
      <rPr>
        <b/>
        <sz val="9"/>
        <color rgb="FF000000"/>
        <rFont val="Verdana"/>
      </rPr>
      <t xml:space="preserve">ABRIL: </t>
    </r>
    <r>
      <rPr>
        <sz val="9"/>
        <color rgb="FF000000"/>
        <rFont val="Verdana"/>
      </rPr>
      <t>Se apoya economicamente a la coproducción "Limpia" que estreno el 03 de abril en Teatro Nacional Chileno</t>
    </r>
  </si>
  <si>
    <t>ABRIL 2024</t>
  </si>
  <si>
    <t>I.3. Circulación</t>
  </si>
  <si>
    <t>Promover, proteger y visibilizar la creación nacional</t>
  </si>
  <si>
    <t>I.3.1. Gestión de giras y presentaciones de obras nacionales e internacionales</t>
  </si>
  <si>
    <t>Funciones realizadas en Chile y el Extranjero</t>
  </si>
  <si>
    <t>I.3.1</t>
  </si>
  <si>
    <r>
      <rPr>
        <b/>
        <sz val="9"/>
        <color rgb="FF000000"/>
        <rFont val="Verdana"/>
      </rPr>
      <t xml:space="preserve">ENERO:
</t>
    </r>
    <r>
      <rPr>
        <sz val="9"/>
        <color rgb="FF000000"/>
        <rFont val="Verdana"/>
      </rPr>
      <t xml:space="preserve">Se realizan 02 funciones de la obra Pachakuna (Gira nacional) y 04 funciones de la obra Amor a la Muerte (Gira internacional)
</t>
    </r>
    <r>
      <rPr>
        <b/>
        <sz val="9"/>
        <color rgb="FF000000"/>
        <rFont val="Verdana"/>
      </rPr>
      <t>MARZO:</t>
    </r>
    <r>
      <rPr>
        <sz val="9"/>
        <color rgb="FF000000"/>
        <rFont val="Verdana"/>
      </rPr>
      <t xml:space="preserve"> 
Se realizan 01 funcion de gira nacional de la obra Encuentros Breves en San Felipe y 01 función de la obra Pachakuna en Concepción.
</t>
    </r>
    <r>
      <rPr>
        <b/>
        <sz val="9"/>
        <color rgb="FF000000"/>
        <rFont val="Verdana"/>
      </rPr>
      <t xml:space="preserve">ABRIL: 
</t>
    </r>
    <r>
      <rPr>
        <sz val="9"/>
        <color rgb="FF000000"/>
        <rFont val="Verdana"/>
      </rPr>
      <t>Se realiza 01 función de la obra Molly Bloom en San Felipe</t>
    </r>
  </si>
  <si>
    <t>ENERO-MARZO-ABRIL 2024</t>
  </si>
  <si>
    <t>I.3.2. Realización de platea 2024</t>
  </si>
  <si>
    <t>N de actividades en la semana de programadores</t>
  </si>
  <si>
    <t>Reportes de preparación Platea 2024</t>
  </si>
  <si>
    <t>I.3.2</t>
  </si>
  <si>
    <t>Se realizaron 15 actividades en el Marco de Platea 24</t>
  </si>
  <si>
    <t xml:space="preserve"> Catálogo de Platea 24 Impreso</t>
  </si>
  <si>
    <t>FINALIZADA</t>
  </si>
  <si>
    <t>Platea 2024</t>
  </si>
  <si>
    <t>I.4. Formación y Educación</t>
  </si>
  <si>
    <t>Colocar a las artes como motor de transformación personal y social</t>
  </si>
  <si>
    <t>I.4.1. Incorporación de la Asignatura de artes escénicas en diferentes cursos y colegios a través del programa Teatro en la educación.</t>
  </si>
  <si>
    <t>C3: Formación</t>
  </si>
  <si>
    <t>Compromisos Intersectoriales - Plan de Niñez y Adolescencia</t>
  </si>
  <si>
    <t>Número de escuelas en el programa</t>
  </si>
  <si>
    <t>Comuna donde se realiza el programa</t>
  </si>
  <si>
    <t>I.4.1</t>
  </si>
  <si>
    <t>En Abril comienza el programa Teatro en la educación en 14 cursos y 07 escuelas:
ESCUELA SANTA BÁRBARA
ESCUELA REPÚBLICA DE POLONIA
LICEO MANUEL ROJAS
ESCUELA POETA VICTOR DOMINGO SILVA
ESCUELA POETA OSCAR CASTRO
ESCUELA SANITAS
ESCUELA BÉLGICA</t>
  </si>
  <si>
    <t>Informe Teatro en la Educación</t>
  </si>
  <si>
    <t>I.4.2. Asistencia de los alumnos/a del programa teatro en la educación a ver obras de teatro</t>
  </si>
  <si>
    <t>Número de Salidas pedagógicas</t>
  </si>
  <si>
    <t>Reporte de visualización obra de teatro</t>
  </si>
  <si>
    <t>I.4.2</t>
  </si>
  <si>
    <t>I.4.3. Realización de muestras finales ante comunidad escolar</t>
  </si>
  <si>
    <t>Número de Muestras finales</t>
  </si>
  <si>
    <t>Reporte de realización de muestras finales</t>
  </si>
  <si>
    <t>I.4.3</t>
  </si>
  <si>
    <t>I.4.4. Diseño de actividades de Lab Escénico 2025</t>
  </si>
  <si>
    <t>Actividad</t>
  </si>
  <si>
    <t>Programa de actividades en Festival 2025</t>
  </si>
  <si>
    <t>I.4.4</t>
  </si>
  <si>
    <t>I.4.5. Ejecución de actividades de Lab Escénico 2024</t>
  </si>
  <si>
    <t>Reporte de actividades Lab Escénico en festival 2024</t>
  </si>
  <si>
    <t>I.4.5</t>
  </si>
  <si>
    <r>
      <rPr>
        <b/>
        <sz val="9"/>
        <color rgb="FF000000"/>
        <rFont val="Verdana"/>
      </rPr>
      <t xml:space="preserve">ENERO: </t>
    </r>
    <r>
      <rPr>
        <sz val="9"/>
        <color rgb="FF000000"/>
        <rFont val="Verdana"/>
      </rPr>
      <t xml:space="preserve">Se realizaron 32 actividades en el Marco de Lab Escénico 2024
</t>
    </r>
    <r>
      <rPr>
        <b/>
        <sz val="9"/>
        <color rgb="FF000000"/>
        <rFont val="Verdana"/>
      </rPr>
      <t xml:space="preserve">FEBRERO: </t>
    </r>
    <r>
      <rPr>
        <sz val="9"/>
        <color rgb="FF000000"/>
        <rFont val="Verdana"/>
      </rPr>
      <t xml:space="preserve">Se realiza 01 actividad
</t>
    </r>
    <r>
      <rPr>
        <b/>
        <sz val="9"/>
        <color rgb="FF000000"/>
        <rFont val="Verdana"/>
      </rPr>
      <t>MARZO:</t>
    </r>
    <r>
      <rPr>
        <sz val="9"/>
        <color rgb="FF000000"/>
        <rFont val="Verdana"/>
      </rPr>
      <t xml:space="preserve"> Se realizan 03 talleres.</t>
    </r>
  </si>
  <si>
    <t>Fotografías</t>
  </si>
  <si>
    <t>ENERO - FEBRERO 2024</t>
  </si>
  <si>
    <t>II. EJES TRANSVERSALES</t>
  </si>
  <si>
    <t>II.1. Asociatividad</t>
  </si>
  <si>
    <t>II.1.1 Formalizar e incentivar trabajo colaborativo entre instituciones colaboradoras</t>
  </si>
  <si>
    <t>1. Participar en red de orgnanizaciones colaboradoras activamente en actividades/ iniciativas producidas, gestionadas por tres o más organizaciones</t>
  </si>
  <si>
    <t>Actividades</t>
  </si>
  <si>
    <t>Registro fotográfico, audiovisual, material de difusión.</t>
  </si>
  <si>
    <t>x</t>
  </si>
  <si>
    <t>II.1.1</t>
  </si>
  <si>
    <t>II.1.2 Incentivar el trabajo colaborativo entre instituciones del sector</t>
  </si>
  <si>
    <t>2. Participar de red de Festivales o similar en  mesas de trabajo y otras iniciativas con instituciones culturales de distinta naturaleza</t>
  </si>
  <si>
    <t>II.1.2</t>
  </si>
  <si>
    <t>II.2. Trabajo territorial</t>
  </si>
  <si>
    <t>II.2.1 Apoyar la descentralización de oferta programática</t>
  </si>
  <si>
    <t>1. Desarrollar actividades en comunas distintas a la de origen de la organización</t>
  </si>
  <si>
    <t>II.2.1</t>
  </si>
  <si>
    <r>
      <rPr>
        <b/>
        <sz val="9"/>
        <color rgb="FF000000"/>
        <rFont val="Verdana"/>
      </rPr>
      <t>ENERO:</t>
    </r>
    <r>
      <rPr>
        <sz val="9"/>
        <color rgb="FF000000"/>
        <rFont val="Verdana"/>
      </rPr>
      <t xml:space="preserve"> Durante el mes de Enero, El Festival Teatro a mil estuvo en 34 comunas distintas a la de la organización (Providencia) Realizando 472 funciones abarcando 266.177 personas
</t>
    </r>
    <r>
      <rPr>
        <b/>
        <sz val="9"/>
        <color rgb="FF000000"/>
        <rFont val="Verdana"/>
      </rPr>
      <t>FEBRERO:</t>
    </r>
    <r>
      <rPr>
        <sz val="9"/>
        <color rgb="FF000000"/>
        <rFont val="Verdana"/>
      </rPr>
      <t xml:space="preserve"> Durante Febrero se realizan 264 funciones en comunas distintas a la de la organización.
MARZO
</t>
    </r>
    <r>
      <rPr>
        <b/>
        <sz val="9"/>
        <color rgb="FF000000"/>
        <rFont val="Verdana"/>
      </rPr>
      <t>ABRIL:</t>
    </r>
    <r>
      <rPr>
        <sz val="9"/>
        <color rgb="FF000000"/>
        <rFont val="Verdana"/>
      </rPr>
      <t xml:space="preserve"> Se realizan 16 funciones en comuna distinta de la organización</t>
    </r>
  </si>
  <si>
    <t>ENERO A ABRIL 2024</t>
  </si>
  <si>
    <t>2. Desarrollar actividades en regiones distintas a la región de origen de la organización</t>
  </si>
  <si>
    <t>II.2.2</t>
  </si>
  <si>
    <r>
      <rPr>
        <b/>
        <sz val="9"/>
        <color rgb="FF000000"/>
        <rFont val="Verdana"/>
      </rPr>
      <t xml:space="preserve">ENERO: </t>
    </r>
    <r>
      <rPr>
        <sz val="9"/>
        <color rgb="FF000000"/>
        <rFont val="Verdana"/>
      </rPr>
      <t xml:space="preserve">Durante el mes de Enero, El Festival Teatro a mil estuvo en 07 regiones, distintas a la RM, con 40 funciones, llegando a 42.090 personas
</t>
    </r>
    <r>
      <rPr>
        <b/>
        <sz val="9"/>
        <color rgb="FF000000"/>
        <rFont val="Verdana"/>
      </rPr>
      <t>FEBRERO:</t>
    </r>
    <r>
      <rPr>
        <sz val="9"/>
        <color rgb="FF000000"/>
        <rFont val="Verdana"/>
      </rPr>
      <t xml:space="preserve"> Durante febrero se realizaron 02 funciones en regiones distintas a RM
MARZO
</t>
    </r>
    <r>
      <rPr>
        <b/>
        <sz val="9"/>
        <color rgb="FF000000"/>
        <rFont val="Verdana"/>
      </rPr>
      <t>ABRIL:</t>
    </r>
    <r>
      <rPr>
        <sz val="9"/>
        <color rgb="FF000000"/>
        <rFont val="Verdana"/>
      </rPr>
      <t xml:space="preserve"> Se realiza 01 función fuera de la RM</t>
    </r>
  </si>
  <si>
    <t>II.3. Medioambiente</t>
  </si>
  <si>
    <t>II.3.1 Contribuir al cuidado y protección del medioambiente</t>
  </si>
  <si>
    <t>1. Desarrollar actividades y/o acciones asociadas a esta área, profundizar la politica de sustentabilidad</t>
  </si>
  <si>
    <t>II.3.1</t>
  </si>
  <si>
    <t>II.4. Accesibilidad universal</t>
  </si>
  <si>
    <t>II.4.1 Apoyar la descentralización de oferta programática</t>
  </si>
  <si>
    <t>1. Desarrollar actividades y/o acciones asociadas a esta área, programando y asistiendo a encuentros en otras regiones de nuestro pais</t>
  </si>
  <si>
    <t>II.4.1</t>
  </si>
  <si>
    <t>Se realiza el Festival Teatro a Mil a extensión a Antofagasta a mil, Concepción a Mil y Valparaíso</t>
  </si>
  <si>
    <t>COLABORACIÓN CON PROGRAMAS EJECUTADOS POR EL MINISTERIO</t>
  </si>
  <si>
    <t>Estado de Ejecución</t>
  </si>
  <si>
    <t>1. Participar en la Semana de la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realizar al menos una (01) actividad de visibilización o proyecto afín a la temática de celebración de cada año. Una vez finalizada la SEA, responder la encuesta de reporte disponible en el sitio web.</t>
  </si>
  <si>
    <t>Se inscriben las actividades en la página de SEA</t>
  </si>
  <si>
    <t>https://semanaeducacionartistica.cultura.gob.cl/recorrido-tras-bambalinas/
https://semanaeducacionartistica.cultura.gob.cl/habitar-un-escenario-por-primera-vez/</t>
  </si>
  <si>
    <t>MAYO 2024</t>
  </si>
  <si>
    <t>2. Remitir copia de las publicaciones físicas que haya llevado a cabo durante el año, las que serán derivadas por la Unidad o Sección a cargo de la coordinación de convenios institucionales, al Centro de Documentación (CEDOC) del MINISTERIO.</t>
  </si>
  <si>
    <r>
      <rPr>
        <b/>
        <sz val="9"/>
        <color rgb="FF000000"/>
        <rFont val="Verdana"/>
      </rPr>
      <t xml:space="preserve">ENERO: </t>
    </r>
    <r>
      <rPr>
        <sz val="9"/>
        <color rgb="FF000000"/>
        <rFont val="Verdana"/>
      </rPr>
      <t>Se entrega fisicamente la Guia del espectador y Catálogo de Platea 24</t>
    </r>
  </si>
  <si>
    <t>3. Incorporarse a la plataforma chilecultura.gob.cl, o aquella que la reemplace, manteniendo información actualizada de la oferta programática de la organización de manera mensual con el objetivo de favorecer la difusión de información cultural y el acceso por parte de la ciudadanía.</t>
  </si>
  <si>
    <t>Se publican las actividades de la organización en la plataforma de Chile Cultura</t>
  </si>
  <si>
    <t>https://chilecultura.gob.cl/events/25533/
https://chilecultura.gob.cl/events/25625/</t>
  </si>
  <si>
    <t>4. Participar del “Día de los patrimonios”, del “Día de los patrimonios para niñas, niños y adolescentes” y del “Mes de Públicos”, ofreciendo al menos una (01) actividad de acceso gratuito y orientada a público general en cada una de dichas instancias impulsadas por el MINISTERIO.</t>
  </si>
  <si>
    <t>Se estan planificando las actividades en Teatroamil.TV</t>
  </si>
  <si>
    <t xml:space="preserve">5. Formar parte de las actividades conmemorativas del “Día D” –que incluirán narradores orales, títeres y marionetas, danza, teatro, circo, ópera– participando en, al menos, una (01) de ellas, realizando una actividad en coordinación con el Departamento de Fomento de la Cultura y las Artes, a través de la Secretaría Ejecutiva de Artes Escénicas de la Subsecretaría. </t>
  </si>
  <si>
    <t xml:space="preserve">6. Colaborar con el Departamento de Fomento de la Cultura y las Artes, a través de la Secretaría Ejecutiva de Artes Escénicas, en la realización de, al menos, una (01) actividad enmarcada en el desarrollo de sus siguientes programas nacionales, internacionales o estratégicos: Muestra Nacional de Dramaturgia, Encuentros Coreográficos Nacionales, Plan de Trabajo Regional de Artes Escénicas y/o Artes Escénicas Itinerantes. </t>
  </si>
  <si>
    <t>7. Realizar, al menos una actividad en coordinación con el Departamento de Educación y Formación en Artes y Cultura, dirigida a escolares que participan de sus programas ACCIONA o CECREA.</t>
  </si>
  <si>
    <t>8. Otras instancias de colaboración.</t>
  </si>
  <si>
    <t>8.1. Participar de al menos dos (2) instancias de transferencia de conocimientos y colaboración entre instituciones beneficiarias de programas y/o fondos que sean convocadas por el MINISTERIO.</t>
  </si>
  <si>
    <t>8.2. Participar de las instancias de capacitación en el uso y rendición de recursos públicos impartidas por el MINISTERIO u otros servicios públicos vinculados al tema.</t>
  </si>
  <si>
    <t>El 2023 se participó en las capacitaciones de uso SISREC, ya lo tenemos implementado. Se mantiene un diálogo constante con el Ministerio.</t>
  </si>
  <si>
    <t>ESTADO DE EJECUCIÓN</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</si>
  <si>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</si>
  <si>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</si>
  <si>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 Para mayor información, ver documento EJEMPLOS.</t>
    </r>
  </si>
  <si>
    <t>REPORTE DE LAS ACTIVIDADES</t>
  </si>
  <si>
    <t>COMPLETAR EN BASE AL LUGAR DE REALIZACIÓN DE LA ACTIVIDAD</t>
  </si>
  <si>
    <t>REPORTE DE LOS BENEFICIARIOS</t>
  </si>
  <si>
    <t>Proyecto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</si>
  <si>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</si>
  <si>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</si>
  <si>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</si>
  <si>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</si>
  <si>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</si>
  <si>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</si>
  <si>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</si>
  <si>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 / Plataforma a través de la cual se ejecuta la actividad  (Facebook, Instagram, Tik Tok, Youtube, Zoom, Meet, Teams,  Spotify, Radio, Televisión, etc.)</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</si>
  <si>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</si>
  <si>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</si>
  <si>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</si>
  <si>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</si>
  <si>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</si>
  <si>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</si>
  <si>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</si>
  <si>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</si>
  <si>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</si>
  <si>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¿Actividad de Mediación Asociada?</t>
  </si>
  <si>
    <t>N° funciones/jornadas/sesiones de la Actividad de Mediación Asociada</t>
  </si>
  <si>
    <t>N° de Asistentes/ reproducciones a Actividad de Mediación Asociada</t>
  </si>
  <si>
    <t>TEATRO A MIL PRESENTA</t>
  </si>
  <si>
    <t xml:space="preserve"> 3, 4, 5, 6, 10, 11, 12, 13, 17, 18, 19, 20, 25, 26, 27 Y 28 DE ABRIL</t>
  </si>
  <si>
    <t>LIMPIA</t>
  </si>
  <si>
    <t>PRESENCIAL</t>
  </si>
  <si>
    <t xml:space="preserve">FUNCIÓN / PRESENTACIÓN </t>
  </si>
  <si>
    <t>TEATRO</t>
  </si>
  <si>
    <t>TEATRO NACIONAL CHILENO</t>
  </si>
  <si>
    <t>CHILE</t>
  </si>
  <si>
    <t>METROPOLITANA</t>
  </si>
  <si>
    <t>SANTIAGO</t>
  </si>
  <si>
    <t>NO</t>
  </si>
  <si>
    <t>CIRCULACIÓN NACIONAL</t>
  </si>
  <si>
    <t>13 DE ABRIL</t>
  </si>
  <si>
    <t>MOLLY BLOOM</t>
  </si>
  <si>
    <t>TEATRO REGIONAL DE CERVANTES</t>
  </si>
  <si>
    <t>LOS RIOS</t>
  </si>
  <si>
    <t>VALDIVIA</t>
  </si>
  <si>
    <t>SI</t>
  </si>
  <si>
    <t>27 Y 28 DE ABRIL</t>
  </si>
  <si>
    <t xml:space="preserve">LA TEMPESTAD </t>
  </si>
  <si>
    <t>TEATRO FINIS TERRAE</t>
  </si>
  <si>
    <t>PROVIDENCIA</t>
  </si>
  <si>
    <t>Tipo de Actividad</t>
  </si>
  <si>
    <t>Área/Dominio</t>
  </si>
  <si>
    <t>ACTIVIDAD DE MEDIACIÓN</t>
  </si>
  <si>
    <t>DANZA</t>
  </si>
  <si>
    <t>TARAPACÁ</t>
  </si>
  <si>
    <t>ANTÁRTICA CHILENA</t>
  </si>
  <si>
    <t>AISÉN</t>
  </si>
  <si>
    <t>VIRTUAL / REMOTA</t>
  </si>
  <si>
    <t>CAPACITACIÓN</t>
  </si>
  <si>
    <t>ANTOFAGASTA</t>
  </si>
  <si>
    <t>ALGARROBO</t>
  </si>
  <si>
    <t>CLASE MAGISTRAL / CHARLA / CONFERENCIA</t>
  </si>
  <si>
    <t>MÚSICA</t>
  </si>
  <si>
    <t>ATACAMA</t>
  </si>
  <si>
    <t>ARAUCO</t>
  </si>
  <si>
    <t>ALHUÉ</t>
  </si>
  <si>
    <t>CLÍNICA / LABORATORIO  / WORKSHOP</t>
  </si>
  <si>
    <t>AUDIOVISUAL</t>
  </si>
  <si>
    <t>COQUMBO</t>
  </si>
  <si>
    <t>ARICA</t>
  </si>
  <si>
    <t>ALTO BIOBÍO</t>
  </si>
  <si>
    <t>COLOQUIO / CONGRESO / SIMPOSIO</t>
  </si>
  <si>
    <t>CIRCO</t>
  </si>
  <si>
    <t>VALPARAÍSO</t>
  </si>
  <si>
    <t>AYSÉN</t>
  </si>
  <si>
    <t>ALTO DEL CARMEN</t>
  </si>
  <si>
    <t>CONCIERTO / TOCATA</t>
  </si>
  <si>
    <t>FOTOGRAFÍA</t>
  </si>
  <si>
    <t>O´HIGGINS</t>
  </si>
  <si>
    <t>BIO BIO</t>
  </si>
  <si>
    <t>ALTO HOSPICIO</t>
  </si>
  <si>
    <t>SEMINARIO</t>
  </si>
  <si>
    <t>ARTES VISUALES</t>
  </si>
  <si>
    <t>MAULE</t>
  </si>
  <si>
    <t>CACHAPOAL</t>
  </si>
  <si>
    <t>ANCUD</t>
  </si>
  <si>
    <t xml:space="preserve">EDICIÓN / PUBLICACIÓN </t>
  </si>
  <si>
    <t>NUEVOS MEDIOS</t>
  </si>
  <si>
    <t>BIOBIO</t>
  </si>
  <si>
    <t>CAPITÁN PRAT</t>
  </si>
  <si>
    <t>ANDACOLLO</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</si>
  <si>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</si>
  <si>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</si>
  <si>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</si>
  <si>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</si>
  <si>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</si>
  <si>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</si>
  <si>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</si>
  <si>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</si>
  <si>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</si>
  <si>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</si>
  <si>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</si>
  <si>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</si>
  <si>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</si>
  <si>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CAUTÍN</t>
  </si>
  <si>
    <t>TUTORÍA</t>
  </si>
  <si>
    <t>ARTESANÍA</t>
  </si>
  <si>
    <t>MAGALLANES</t>
  </si>
  <si>
    <t>CHACABUCO</t>
  </si>
  <si>
    <t>ANTUCO</t>
  </si>
  <si>
    <t>GRABACIÓN, EDICIÓN, MEZCLA, MASTERIZACIÓN Y POSTPRODUCCIÓN DE AUDIO.</t>
  </si>
  <si>
    <t>PATRIMONIO MATERIAL</t>
  </si>
  <si>
    <t>CHAÑARAL</t>
  </si>
  <si>
    <t xml:space="preserve">PRODUCCIÓN Y POSTPRODUCCIÓN AUDIOVISUAL </t>
  </si>
  <si>
    <t>PATRIMONIO INMATERIAL</t>
  </si>
  <si>
    <t>ARICA Y PARINACOTA</t>
  </si>
  <si>
    <t>CHILOÉ</t>
  </si>
  <si>
    <t>PRODUCCIÓN Y EDICIÓN DE GRABADO</t>
  </si>
  <si>
    <t>GASTRONOMÍA</t>
  </si>
  <si>
    <t>CHOAPA</t>
  </si>
  <si>
    <t>BUIN</t>
  </si>
  <si>
    <t xml:space="preserve">EXPOSICIÓN / MUESTRA </t>
  </si>
  <si>
    <t>ECONOMÍA CREATIVA</t>
  </si>
  <si>
    <t>ÑUBLE</t>
  </si>
  <si>
    <t>COLCHAGUA</t>
  </si>
  <si>
    <t>BULNES</t>
  </si>
  <si>
    <t>FESTIVAL / FERIA / CARNAVAL</t>
  </si>
  <si>
    <t>EDUCACIÓN ARTÍSTICA</t>
  </si>
  <si>
    <t>CONCEPCIÓN</t>
  </si>
  <si>
    <t>CABILDO</t>
  </si>
  <si>
    <t>MEMORIA Y DDHH</t>
  </si>
  <si>
    <t>COPIAPÓ</t>
  </si>
  <si>
    <t>CABO DE HORNOS</t>
  </si>
  <si>
    <t>INVESTIGACIÓN</t>
  </si>
  <si>
    <t>PUEBLOS ORIGINARIOS</t>
  </si>
  <si>
    <t>CORDILLERA</t>
  </si>
  <si>
    <t>CABRERO</t>
  </si>
  <si>
    <t>PROYECCIÓN AUDIOVISUAL</t>
  </si>
  <si>
    <t>INTERCULTURALIDAD</t>
  </si>
  <si>
    <t>COYHAIQUE</t>
  </si>
  <si>
    <t>CALAMA</t>
  </si>
  <si>
    <t xml:space="preserve">LECTURA DRAMATIZADA  / RECITAL </t>
  </si>
  <si>
    <t>OPERA</t>
  </si>
  <si>
    <t>CUATÍN</t>
  </si>
  <si>
    <t>CALBUCO</t>
  </si>
  <si>
    <t>LANZAMIENTO DE PUBICACIÓN</t>
  </si>
  <si>
    <t>MULTIDICIPLINAR/ INTERDISCIPLINAR</t>
  </si>
  <si>
    <t>CURICÓ</t>
  </si>
  <si>
    <t>CALDERA</t>
  </si>
  <si>
    <t>RESCATE / CONSERVACIÓN /DIFUSIÓN DEL PATRIMONIO</t>
  </si>
  <si>
    <t>ARCHIVÍSTICA Y PRESERVACIÓN</t>
  </si>
  <si>
    <t>EL LOA</t>
  </si>
  <si>
    <t xml:space="preserve">CALERA DE TANGO </t>
  </si>
  <si>
    <t>TALLER</t>
  </si>
  <si>
    <t>CRÍTICA CULTURAL</t>
  </si>
  <si>
    <t>ELQUI</t>
  </si>
  <si>
    <t>CALLE LARGA</t>
  </si>
  <si>
    <t xml:space="preserve">ASESORÍA TÉCNICA </t>
  </si>
  <si>
    <t>DIVULGACIÓN CIENTÍFICA</t>
  </si>
  <si>
    <t>GENERAL CARRERA</t>
  </si>
  <si>
    <t>CAMARONES</t>
  </si>
  <si>
    <t>FUNCIÓN / CONCIERTO  EDUCATIVO</t>
  </si>
  <si>
    <t>EDUCACIÓN CIENTÍFICA NO FORMAL</t>
  </si>
  <si>
    <t>HUASCO</t>
  </si>
  <si>
    <t>CAMIÑA</t>
  </si>
  <si>
    <t>OTRA</t>
  </si>
  <si>
    <t xml:space="preserve">IQUIQUE </t>
  </si>
  <si>
    <t>CANELA</t>
  </si>
  <si>
    <t>ISLA DE PASCUA</t>
  </si>
  <si>
    <t>CAÑETE</t>
  </si>
  <si>
    <t>LIMARÍ</t>
  </si>
  <si>
    <t>CARAHUE</t>
  </si>
  <si>
    <t>LINARES</t>
  </si>
  <si>
    <t>CARTAGENA</t>
  </si>
  <si>
    <t>LLANQUIHUE</t>
  </si>
  <si>
    <t>CASABLANCA</t>
  </si>
  <si>
    <t>LOS ANDES</t>
  </si>
  <si>
    <t>CASTRO</t>
  </si>
  <si>
    <t xml:space="preserve">CATEMU </t>
  </si>
  <si>
    <t>MAIPO</t>
  </si>
  <si>
    <t>MALLECO</t>
  </si>
  <si>
    <t>CERRILLOS</t>
  </si>
  <si>
    <t>MARGA MARGA</t>
  </si>
  <si>
    <t>CERRO NAVIA</t>
  </si>
  <si>
    <t>MELIPILLA</t>
  </si>
  <si>
    <t>CHAITÉN</t>
  </si>
  <si>
    <t>CHANCO</t>
  </si>
  <si>
    <t>OSORNO</t>
  </si>
  <si>
    <t>PALENA</t>
  </si>
  <si>
    <t>CHÉPICA</t>
  </si>
  <si>
    <t>PARINACOTA</t>
  </si>
  <si>
    <t>CHIGUAYANTE</t>
  </si>
  <si>
    <t>PETORCA</t>
  </si>
  <si>
    <t>CHILE CHICO</t>
  </si>
  <si>
    <t>QUILLOTA</t>
  </si>
  <si>
    <t>CHILLÁN</t>
  </si>
  <si>
    <t>RANCO</t>
  </si>
  <si>
    <t>CHILLÁN VIEJO</t>
  </si>
  <si>
    <t>SAN ANTONIO</t>
  </si>
  <si>
    <t>CHIMBARONGO</t>
  </si>
  <si>
    <t>SAN FELIPE DE ACONCAGUA</t>
  </si>
  <si>
    <t>CHOLCHOL</t>
  </si>
  <si>
    <t>CHONCHI</t>
  </si>
  <si>
    <t>TALAGANTE</t>
  </si>
  <si>
    <t>CISNES</t>
  </si>
  <si>
    <t>TALCA</t>
  </si>
  <si>
    <t>COBQUECURA</t>
  </si>
  <si>
    <t>TAMARUGAL</t>
  </si>
  <si>
    <t>COCHAMÓ</t>
  </si>
  <si>
    <t>TIERRA DEL FUEGO</t>
  </si>
  <si>
    <t>COCHRANE</t>
  </si>
  <si>
    <t>TOCOPILLA</t>
  </si>
  <si>
    <t>CODEGUA</t>
  </si>
  <si>
    <t>ÚLTIMA ESPERANZA</t>
  </si>
  <si>
    <t>COELEMU</t>
  </si>
  <si>
    <t>COIHUECO</t>
  </si>
  <si>
    <t>COINCO</t>
  </si>
  <si>
    <t>ITATA</t>
  </si>
  <si>
    <t>COLBÚN</t>
  </si>
  <si>
    <t>DIGUILLÍN</t>
  </si>
  <si>
    <t>COLCHANE</t>
  </si>
  <si>
    <t>PUNILLA</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</si>
  <si>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</si>
  <si>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</si>
  <si>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</si>
  <si>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</si>
  <si>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</si>
  <si>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</si>
  <si>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</si>
  <si>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</si>
  <si>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</si>
  <si>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</si>
  <si>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</si>
  <si>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</si>
  <si>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</si>
  <si>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</si>
  <si>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</si>
  <si>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</si>
  <si>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</si>
  <si>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</si>
  <si>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</si>
  <si>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</si>
  <si>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</si>
  <si>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</si>
  <si>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</si>
  <si>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</si>
  <si>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</si>
  <si>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</si>
  <si>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</si>
  <si>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</si>
  <si>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</si>
  <si>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</si>
  <si>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</si>
  <si>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</si>
  <si>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</si>
  <si>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</si>
  <si>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</si>
  <si>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</si>
  <si>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</si>
  <si>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</si>
  <si>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</si>
  <si>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</si>
  <si>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</si>
  <si>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</si>
  <si>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</si>
  <si>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</si>
  <si>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</si>
  <si>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</si>
  <si>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</si>
  <si>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</si>
  <si>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</si>
  <si>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</si>
  <si>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</si>
  <si>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</si>
  <si>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</si>
  <si>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</si>
  <si>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</si>
  <si>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</si>
  <si>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</si>
  <si>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</si>
  <si>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</si>
  <si>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</si>
  <si>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</si>
  <si>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</si>
  <si>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</si>
  <si>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</si>
  <si>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</si>
  <si>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</si>
  <si>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</si>
  <si>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</si>
  <si>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</si>
  <si>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</si>
  <si>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</si>
  <si>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</si>
  <si>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</si>
  <si>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</si>
  <si>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</si>
  <si>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</si>
  <si>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</si>
  <si>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</si>
  <si>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</si>
  <si>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</si>
  <si>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</si>
  <si>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</si>
  <si>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</si>
  <si>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</si>
  <si>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</si>
  <si>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</si>
  <si>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</si>
  <si>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</si>
  <si>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</si>
  <si>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</si>
  <si>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</si>
  <si>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</si>
  <si>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</si>
  <si>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</si>
  <si>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</si>
  <si>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</si>
  <si>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</si>
  <si>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</si>
  <si>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</si>
  <si>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</si>
  <si>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</si>
  <si>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</si>
  <si>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</si>
  <si>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</si>
  <si>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</si>
  <si>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</si>
  <si>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</si>
  <si>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</si>
  <si>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</si>
  <si>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</si>
  <si>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</si>
  <si>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</si>
  <si>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</si>
  <si>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</si>
  <si>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</si>
  <si>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</si>
  <si>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</si>
  <si>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</si>
  <si>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</si>
  <si>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</si>
  <si>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</si>
  <si>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</si>
  <si>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</si>
  <si>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</si>
  <si>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</si>
  <si>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</si>
  <si>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</si>
  <si>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</si>
  <si>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</si>
  <si>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</si>
  <si>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</si>
  <si>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</si>
  <si>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</si>
  <si>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</si>
  <si>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</si>
  <si>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</si>
  <si>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</si>
  <si>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</si>
  <si>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</si>
  <si>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</si>
  <si>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</si>
  <si>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</si>
  <si>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</si>
  <si>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</si>
  <si>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</si>
  <si>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</si>
  <si>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</si>
  <si>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</si>
  <si>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</si>
  <si>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</si>
  <si>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</si>
  <si>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</si>
  <si>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</si>
  <si>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</si>
  <si>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</si>
  <si>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</si>
  <si>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</si>
  <si>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</si>
  <si>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</si>
  <si>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</si>
  <si>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</si>
  <si>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</si>
  <si>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</si>
  <si>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</si>
  <si>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</si>
  <si>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</si>
  <si>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</si>
  <si>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</si>
  <si>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</si>
  <si>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</si>
  <si>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</si>
  <si>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</si>
  <si>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</si>
  <si>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</si>
  <si>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</si>
  <si>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</si>
  <si>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</si>
  <si>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</si>
  <si>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</si>
  <si>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</si>
  <si>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</si>
  <si>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</si>
  <si>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</si>
  <si>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</si>
  <si>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</si>
  <si>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</si>
  <si>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</si>
  <si>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</si>
  <si>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</si>
  <si>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</si>
  <si>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</si>
  <si>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</si>
  <si>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</si>
  <si>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</si>
  <si>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</si>
  <si>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</si>
  <si>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</si>
  <si>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</si>
  <si>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</si>
  <si>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</si>
  <si>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</si>
  <si>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</si>
  <si>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</si>
  <si>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</si>
  <si>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</si>
  <si>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</si>
  <si>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</si>
  <si>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</si>
  <si>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</si>
  <si>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</si>
  <si>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</si>
  <si>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</si>
  <si>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</si>
  <si>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</si>
  <si>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</si>
  <si>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</si>
  <si>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</si>
  <si>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</si>
  <si>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</si>
  <si>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</si>
  <si>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</si>
  <si>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</si>
  <si>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</si>
  <si>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</si>
  <si>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</si>
  <si>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</si>
  <si>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</si>
  <si>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</si>
  <si>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</si>
  <si>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</si>
  <si>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</si>
  <si>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</si>
  <si>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</si>
  <si>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</si>
  <si>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</si>
  <si>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</si>
  <si>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</si>
  <si>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</si>
  <si>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</si>
  <si>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</si>
  <si>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</si>
  <si>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</si>
  <si>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</si>
  <si>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</si>
  <si>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</si>
  <si>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</si>
  <si>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</si>
  <si>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</si>
  <si>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</si>
  <si>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</si>
  <si>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</si>
  <si>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</si>
  <si>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</si>
  <si>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</si>
  <si>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</si>
  <si>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</si>
  <si>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</si>
  <si>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</si>
  <si>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</si>
  <si>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</si>
  <si>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</si>
  <si>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</si>
  <si>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</si>
  <si>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</si>
  <si>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</si>
  <si>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</si>
  <si>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</si>
  <si>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</si>
  <si>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</si>
  <si>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</si>
  <si>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</si>
  <si>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</si>
  <si>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</si>
  <si>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</si>
  <si>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</si>
  <si>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</si>
  <si>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</si>
  <si>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</si>
  <si>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</si>
  <si>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</si>
  <si>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</si>
  <si>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2, 9, 16, 23 Y 30 DE ABRIL</t>
  </si>
  <si>
    <t>CLASES DE ARTES ESCÉNICAS - PROGRAMA TEATRO EN LA EDUCACIÓN</t>
  </si>
  <si>
    <t>DEPENDENCIAS DEL ESTABLECIMIENTO</t>
  </si>
  <si>
    <t>ESCUELA SANTA BÁRBARA</t>
  </si>
  <si>
    <t>MUNICIPAL</t>
  </si>
  <si>
    <t>EDUCACIÓN BÁSICA - CICLO II</t>
  </si>
  <si>
    <t>6° BÁSICO</t>
  </si>
  <si>
    <t>ESCUELA REPÚBLICA DE POLONIA</t>
  </si>
  <si>
    <t>7° BÁSICO</t>
  </si>
  <si>
    <t>3, 10, 17 Y 24 DE ABRIL</t>
  </si>
  <si>
    <t>LICEO MANUEL ROJAS</t>
  </si>
  <si>
    <t>PÚBLICA</t>
  </si>
  <si>
    <t>5° BÁSICO</t>
  </si>
  <si>
    <t>ESCUELA POETA VICTOR DOMINGO SILVA</t>
  </si>
  <si>
    <t>5, 12 Y 19 DE ABRIL</t>
  </si>
  <si>
    <t>ESCUELA POETA OSCAR CASTRO</t>
  </si>
  <si>
    <t>7°A Y 7°B BÁSICO</t>
  </si>
  <si>
    <t>ESCUELA SANITAS</t>
  </si>
  <si>
    <t>7° Y 8° BÁSICO</t>
  </si>
  <si>
    <t>4, 11, 18 Y 25 DE ABRIL</t>
  </si>
  <si>
    <t>5° Y 6° BÁSICO</t>
  </si>
  <si>
    <t>ESCUELA BÉLGICA</t>
  </si>
  <si>
    <t>EDUCACIÓN BÁSICA - CICLO I</t>
  </si>
  <si>
    <t>1° Y 4° BÁSICO</t>
  </si>
  <si>
    <t>9, 16 Y 23 DE ABRIL</t>
  </si>
  <si>
    <t>2° Y 3° BÁSICO</t>
  </si>
  <si>
    <t>DEPENDENCIA</t>
  </si>
  <si>
    <t>NIVEL</t>
  </si>
  <si>
    <t>PREESCOLAR/PARVULARIA</t>
  </si>
  <si>
    <t>PARTICULAR SUBVENCIONADO</t>
  </si>
  <si>
    <t>PARTICULAR PAGADO</t>
  </si>
  <si>
    <t>CORPORACIÓN DE ADMINISTRACIÓN DELEGADA</t>
  </si>
  <si>
    <t>EDUCACIÓN MEDIA  </t>
  </si>
  <si>
    <t xml:space="preserve">PRIVADA </t>
  </si>
  <si>
    <t>EDUCACIÓN TÉCNICO PROFESIONAL</t>
  </si>
  <si>
    <t>EDUCACIÓN SUPERIOR</t>
  </si>
  <si>
    <t xml:space="preserve">PUNILLA </t>
  </si>
  <si>
    <t>8. TRANSPARENCIA</t>
  </si>
  <si>
    <r>
      <rPr>
        <u/>
        <sz val="9"/>
        <rFont val="Verdana"/>
        <family val="2"/>
      </rPr>
      <t>Instrucción</t>
    </r>
    <r>
      <rPr>
        <sz val="9"/>
        <rFont val="Verdana"/>
        <family val="2"/>
      </rPr>
      <t xml:space="preserve">: Se solicita ingresar links de publicación de los requerimientos exigidos por convenio y completar la información con los avances mensuales, procurando cumplir con los plazos de publicación se exigen en el convenio suscrito. </t>
    </r>
  </si>
  <si>
    <t>REQUERIMIENTOS TRANSPARENCIA 2024</t>
  </si>
  <si>
    <t>Fecha último reporte:</t>
  </si>
  <si>
    <t>Porcentaje de cumplimiento:</t>
  </si>
  <si>
    <t>Requerimiento</t>
  </si>
  <si>
    <t>Plazo de publicación</t>
  </si>
  <si>
    <t>Fecha efectiva de publicación</t>
  </si>
  <si>
    <t>Estado de Pubicación</t>
  </si>
  <si>
    <t>Link</t>
  </si>
  <si>
    <t>Comentarios/Observaciones</t>
  </si>
  <si>
    <t xml:space="preserve">Implementar en su página web un enlace de acceso denominado “Transparencia”, que permita y facilite el acceso en línea a información y documentación pertinente o relativa a la ejecución de los recursos públicos que en el marco del presente convenio se le transfieran. </t>
  </si>
  <si>
    <t>PUBLICADO EN PLAZO</t>
  </si>
  <si>
    <t>https://teatroamil.cl/transparencia/</t>
  </si>
  <si>
    <t>i. Publicar en dicho enlace, la resolución que aprueba el convenio.</t>
  </si>
  <si>
    <t>https://teatroamil.cl/static/2024/docs/convenios/REX-277-DE-2024.pdf</t>
  </si>
  <si>
    <t>ii. Publicar estructura orgánica y funciones o competencias de sus órganos.</t>
  </si>
  <si>
    <t>https://teatroamil.cl/static/2022/documentos/organigrama/organigrama.jpeg</t>
  </si>
  <si>
    <t>iii. Publicar nómina de su directorio en ejercicio o de su órgano superior de administración y  administradores principales, período de vigencia y representatividad de cada director, según corresponda</t>
  </si>
  <si>
    <t>https://teatroamil.cl/static/2024/docs/otros/Nomina-Directorio.pdf</t>
  </si>
  <si>
    <t>iv. Publicar nómina de su personal, individualizando al/a la responsable de su gestión y administración, 
cargo que desempeñan y la remuneración bruta recibida, sin perjuicio de las normas que resulten aplicables contenidas en la ley N°19.628 sobre protección de la vida privada.</t>
  </si>
  <si>
    <t>https://teatroamil.cl/static/2024/docs/otros/Nomina-de-personal.pdf</t>
  </si>
  <si>
    <t>v. Publicar procedimiento de reclutamiento, selección y contratación de su personal en general y de 
sus cargos directivos en particular.</t>
  </si>
  <si>
    <t>https://teatroamil.cl/static/2022/documentos/procedimientos/POLITICA_DE_CONTRATACIONES_2023.pdf</t>
  </si>
  <si>
    <t>vi. Declaración de intereses del/de la responsable de su gestión y administración, cuando sus 
remuneraciones se paguen con cargo a esta transferencia.</t>
  </si>
  <si>
    <t>https://teatroamil.cl/static/2024/docs/otros/Declaracion-Jurada-Equipo-a-Marzo_2024.pdf</t>
  </si>
  <si>
    <t xml:space="preserve">vii. Publicar las Políticas de acceso a sus espacios y actividades. Esto incluirá dar a conocer los  mecanismos de acceso para el público general (política de precios, acceso a visitas,  actividades de formación y sus respectivos mecanismos de postulación, entre otros), así como bases de concursos y convocatorias dirigidas a creadores, artistas y productores de contenidos, para la definición y selección de obras o bienes culturales que formarán parte de la programación anual. La publicación debe incluir bases, criterios de evaluación y la nómina de jurados seleccionadores o el perfil de quienes los componen, cuando corresponda. </t>
  </si>
  <si>
    <t xml:space="preserve">viii. Políticas y protocolos:  Las políticas y protocolos del receptor deberán actualizarse ajustándose en su contenido 
a los estándares que, en cada una de esas materias, le proporcione el MINISTERIO. </t>
  </si>
  <si>
    <t>a. De acoso laboral y sexual.</t>
  </si>
  <si>
    <t>b. De equidad de género.</t>
  </si>
  <si>
    <t>c. De accesibilidad e inclusión</t>
  </si>
  <si>
    <t>d. De ética</t>
  </si>
  <si>
    <t xml:space="preserve">e. De sustentabilidad y medioambiente. </t>
  </si>
  <si>
    <t>ix. Publicar mensualmente, a más tardar el día 15 de cada mes: Detalle, con fecha, monto y organismo otorgante, de los recursos que percibe adicionalmente a la transferencia a que se refiere este convenio, de acuerdo al formato proporcionado por el MINISTERIO</t>
  </si>
  <si>
    <t xml:space="preserve">9.1 OTROS APORTES ENERO </t>
  </si>
  <si>
    <t>PUBLICADO FUERA DE PLAZO</t>
  </si>
  <si>
    <t>https://teatroamil.cl/static/2024/docs/aportes/Aportes-Enero-2024.pdf</t>
  </si>
  <si>
    <t>9.2 OTROS APORTES FEBRERO</t>
  </si>
  <si>
    <t>https://teatroamil.cl/static/2024/docs/aportes/Otros-Aportes-mes-de-febrero-2024.pdf</t>
  </si>
  <si>
    <t>9.3 OTROS APORTES MARZO</t>
  </si>
  <si>
    <t>https://teatroamil.cl/static/2024/docs/aportes/3-publicacion-Otros-Aportes-mes-de-marzo.pdf</t>
  </si>
  <si>
    <t>9.4 OTROS APORTES ABRIL</t>
  </si>
  <si>
    <t>9.5 OTROS APORTES MAYO</t>
  </si>
  <si>
    <t>9.6 OTROS APORTES JUNIO</t>
  </si>
  <si>
    <t xml:space="preserve">197 OTROS APORTES JULIO </t>
  </si>
  <si>
    <t>9.8 OTROS APORTES AGOSTO</t>
  </si>
  <si>
    <t>9.9 OTROS APORTES SEPTIEMBRE</t>
  </si>
  <si>
    <t>9.10 OTROS APORTES OCTUBRE</t>
  </si>
  <si>
    <t>9.11 OTROS APORTES NOVIEMBRE</t>
  </si>
  <si>
    <t>9.12 OTROS APORTES DICIEMBRE</t>
  </si>
  <si>
    <t xml:space="preserve">x. Información semestral sobre sus estados financieros 
xi. Balance semestral. </t>
  </si>
  <si>
    <t xml:space="preserve">xii. Publicar Memoria anual de actividades </t>
  </si>
  <si>
    <t>xiii. Estados financieros auditados. 
xiv. Balance anual.</t>
  </si>
  <si>
    <t xml:space="preserve">xv. Realizar una acción de difusión de resultados y logros asociados a la ejecución del presente 
convenio, de manera presencial y abierta a la comunidad, entre los meses de diciembre de 2024 y marzo de 2025, previa información a la Unidad de Coordinación de Convenios Institucionales para asegurar la asistencia de una persona designada de esa unidad. </t>
  </si>
  <si>
    <t>PENDIENTE</t>
  </si>
  <si>
    <t>9. INDICADORES Y METAS</t>
  </si>
  <si>
    <r>
      <rPr>
        <u/>
        <sz val="9"/>
        <rFont val="Verdana"/>
        <family val="2"/>
      </rPr>
      <t>Instrucción</t>
    </r>
    <r>
      <rPr>
        <sz val="9"/>
        <rFont val="Verdana"/>
        <family val="2"/>
      </rPr>
      <t>: esta pestaña deberá llenarse sólo para las entregas del 15/07/2024 y del 15/01/2025, con la información semestral y anual, respectivamente.</t>
    </r>
  </si>
  <si>
    <t>TABLA 1: METAS ASOCIADAS AL CONVENIO</t>
  </si>
  <si>
    <t>META</t>
  </si>
  <si>
    <t>FÓRMULA DE CÁLCULO</t>
  </si>
  <si>
    <t>CÁLCULO</t>
  </si>
  <si>
    <t>RESULTADO</t>
  </si>
  <si>
    <t>OBSERVACIONES (OPCIONAL)</t>
  </si>
  <si>
    <r>
      <t xml:space="preserve">1. La FUNDACIÓN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</si>
  <si>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t xml:space="preserve">(N° de actividades modificadas durante 2024 / N° total de actividades comprometidas por convenio 2024) * 100 </t>
  </si>
  <si>
    <t xml:space="preserve">2. La FUNDACIÓN deberá asegurar el acceso gratuito de, a lo menos, el 60% de las personas que acceden a las acciones a desarrollar en el marco de este convenio, 
asegurando que al menos la mitad de estas actividades se realicen presencialmente. </t>
  </si>
  <si>
    <t xml:space="preserve">(N° de beneficiarios que acceden a las actividades comprometidas en forma gratuita durante 2024 / N° total de beneficiarios que acceden a todas las actividades comprometidas durante el 2024) * 100 </t>
  </si>
  <si>
    <t xml:space="preserve">3. La FUNDACIÓN deberá cumplir con una meta de obtención de ingresos y/o aportes y donaciones de terceros de un 10% de los recursos totales transferidos por el presente convenio. </t>
  </si>
  <si>
    <t>(Total de recursos provenientes de fuentes distintas al MINISTERIO durante 2024 / Total de recursos percibidos por la FUNDACIÓN durante 2024) * 100</t>
  </si>
  <si>
    <t xml:space="preserve">
</t>
  </si>
  <si>
    <t>Tabla 2: INDICADORES TRANSVERSALES</t>
  </si>
  <si>
    <t>NOMBRE DEL INDICADOR</t>
  </si>
  <si>
    <t>Indicar fuente de información</t>
  </si>
  <si>
    <t>OBSERVACIONES</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</si>
  <si>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</si>
  <si>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</si>
  <si>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</si>
  <si>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</si>
  <si>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indefinido o plazo fijo durante 2024 / Cantidad total de personal con contrato indefinido o plazo fijo 2023) -1) *100</t>
  </si>
  <si>
    <t>TABLA 3: INDICADORES DE SEGUIMIENTO PROGRAMÁTICO</t>
  </si>
  <si>
    <t>Tasa de Variación de asistentes a las actividades generadas por la Fundación en el año t respecto al año t-1</t>
  </si>
  <si>
    <t>((N° de Asistentes a las actividades generadas por la Fundación en el año t / N° de asistentes a las actividades generadas por la Corporación en el año t-1)-1)*100</t>
  </si>
  <si>
    <t>Pestaña actividades del presente formulario y Base de datos con el registro público histórico de visitantes</t>
  </si>
  <si>
    <t>Rendiciones realizadas en tiempo y forma según convenio establecido en el marco de la iniciativa en año t</t>
  </si>
  <si>
    <t>(Cantidad de informes mensuales de actividades entregados a la Unidad de Convenios dentro del plazo estipulado durante el año t / N° total de informes a entregar durante el año t)*100</t>
  </si>
  <si>
    <t>Fecha de entrega (sobre con fecha de envío en caso de organizaciones de regiones distintas a la RM / timbre con fecha de recepción en caso de organizaciones de la RM)</t>
  </si>
  <si>
    <t>10. LOGROS, HITOS, DESAFÍOS</t>
  </si>
  <si>
    <t>10.1 Logros (máximo 500 palabras)</t>
  </si>
  <si>
    <t>10.2 Hitos (máximo 500 palabras)</t>
  </si>
  <si>
    <t>LOGROS</t>
  </si>
  <si>
    <t>HITOS PROGRAMÁTICOS</t>
  </si>
  <si>
    <t>Principales logros alcanzandos durante el año. Incluir descripción cualitativa y cuantitativa, escribiendo un relato que permita relevar los logros</t>
  </si>
  <si>
    <t>Hitos internacionales relevantes durante el año. Incluir descripción cualitativa y cuantitativa, escribiendo un relato que permita relevar los hitos internacionales</t>
  </si>
  <si>
    <t>10.3 Desafíos (máximo 500 palabras)</t>
  </si>
  <si>
    <t>10.4 Principales acciones programadas para el siguiente año (máximo 500 palabras)</t>
  </si>
  <si>
    <t>DESAFÍOS PARA EL SIGUIENTE AÑO</t>
  </si>
  <si>
    <t>ACCIONES PROGRAMAS PARA EL SIGUIENTE AÑO</t>
  </si>
  <si>
    <t>Mencione principales actividades para el para el siguiente año</t>
  </si>
  <si>
    <t>Fecha de inicio</t>
  </si>
  <si>
    <t>Fecha de término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</si>
</sst>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Red]&quot;$&quot;\-#,##0"/>
    <numFmt numFmtId="165" formatCode="_ &quot;$&quot;* #,##0_ ;_ &quot;$&quot;* \-#,##0_ ;_ &quot;$&quot;* &quot;-&quot;_ ;_ @_ "/>
    <numFmt numFmtId="166" formatCode="_ * #,##0_ ;_ * \-#,##0_ ;_ * &quot;-&quot;_ ;_ @_ "/>
    <numFmt numFmtId="167" formatCode="_-&quot;$&quot;* #,##0_-;\-&quot;$&quot;* #,##0_-;_-&quot;$&quot;* &quot;-&quot;_-;_-@_-"/>
    <numFmt numFmtId="168" formatCode="_-&quot;$&quot;\ * #,##0.00_-;\-&quot;$&quot;\ * #,##0.00_-;_-&quot;$&quot;\ * &quot;-&quot;??_-;_-@_-"/>
    <numFmt numFmtId="169" formatCode="_-&quot;$&quot;\ * #,##0_-;\-&quot;$&quot;\ * #,##0_-;_-&quot;$&quot;\ * &quot;-&quot;??_-;_-@_-"/>
  </numFmts>
  <fonts count="35">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9"/>
      <color theme="1"/>
      <name val="Calibri"/>
      <family val="2"/>
      <scheme val="minor"/>
    </font>
    <font>
      <sz val="10"/>
      <color theme="1"/>
      <name val="Calibri"/>
      <family val="2"/>
      <scheme val="minor"/>
    </font>
    <font>
      <sz val="10"/>
      <color theme="2" tint="-0.749992370372631"/>
      <name val="Calibri"/>
      <family val="2"/>
      <scheme val="minor"/>
    </font>
    <font>
      <sz val="9"/>
      <color theme="2" tint="-0.749992370372631"/>
      <name val="Calibri"/>
      <family val="2"/>
      <scheme val="minor"/>
    </font>
    <font>
      <sz val="9"/>
      <color theme="2" tint="-0.749992370372631"/>
      <name val="Verdana"/>
      <family val="2"/>
    </font>
    <font>
      <sz val="9"/>
      <color rgb="FF000000"/>
      <name val="Verdana"/>
    </font>
    <font>
      <b/>
      <sz val="9"/>
      <color rgb="FF000000"/>
      <name val="Verdana"/>
    </font>
    <font>
      <u/>
      <sz val="9"/>
      <color rgb="FF000000"/>
      <name val="Verdana"/>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DCE6F1"/>
        <bgColor rgb="FF000000"/>
      </patternFill>
    </fill>
    <fill>
      <patternFill patternType="solid">
        <fgColor theme="1"/>
        <bgColor indexed="64"/>
      </patternFill>
    </fill>
  </fills>
  <borders count="10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s>
  <cellStyleXfs count="47">
    <xf numFmtId="0" fontId="0" fillId="0" borderId="0"/>
    <xf numFmtId="0" fontId="1" fillId="0" borderId="0"/>
    <xf numFmtId="0" fontId="2" fillId="0" borderId="0" applyNumberFormat="0" applyFill="0" applyBorder="0" applyProtection="0"/>
    <xf numFmtId="0" fontId="3" fillId="0" borderId="0"/>
    <xf numFmtId="0" fontId="4" fillId="0" borderId="0"/>
    <xf numFmtId="43" fontId="3" fillId="0" borderId="0" applyFont="0" applyFill="0" applyBorder="0" applyAlignment="0" applyProtection="0"/>
    <xf numFmtId="168"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8"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9"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cellStyleXfs>
  <cellXfs count="546">
    <xf numFmtId="0" fontId="0" fillId="0" borderId="0" xfId="0"/>
    <xf numFmtId="0" fontId="11" fillId="0" borderId="0" xfId="0" applyFont="1"/>
    <xf numFmtId="0" fontId="11" fillId="2" borderId="1" xfId="1" applyFont="1" applyFill="1" applyBorder="1" applyAlignment="1">
      <alignment vertical="center" wrapText="1"/>
    </xf>
    <xf numFmtId="0" fontId="14" fillId="2" borderId="11" xfId="1" applyFont="1" applyFill="1" applyBorder="1" applyAlignment="1">
      <alignment vertical="center" wrapText="1"/>
    </xf>
    <xf numFmtId="0" fontId="14" fillId="2" borderId="4" xfId="1" applyFont="1" applyFill="1" applyBorder="1" applyAlignment="1">
      <alignment vertical="center" wrapText="1"/>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17" fillId="0" borderId="0" xfId="4" applyFont="1" applyAlignment="1">
      <alignment vertical="center"/>
    </xf>
    <xf numFmtId="0" fontId="14" fillId="0" borderId="0" xfId="4" applyFont="1" applyAlignment="1">
      <alignment vertical="center"/>
    </xf>
    <xf numFmtId="0" fontId="17" fillId="0" borderId="0" xfId="4" applyFont="1"/>
    <xf numFmtId="0" fontId="10" fillId="5" borderId="42" xfId="4" applyFont="1" applyFill="1" applyBorder="1" applyAlignment="1">
      <alignment horizontal="center" vertical="center"/>
    </xf>
    <xf numFmtId="0" fontId="10" fillId="5" borderId="47" xfId="4" applyFont="1" applyFill="1" applyBorder="1" applyAlignment="1">
      <alignment horizontal="center" vertical="center" wrapText="1"/>
    </xf>
    <xf numFmtId="0" fontId="10" fillId="5" borderId="40" xfId="4" applyFont="1" applyFill="1" applyBorder="1" applyAlignment="1">
      <alignment horizontal="center" vertical="center" wrapText="1"/>
    </xf>
    <xf numFmtId="0" fontId="10" fillId="5" borderId="42" xfId="4" applyFont="1" applyFill="1" applyBorder="1" applyAlignment="1">
      <alignment horizontal="center" vertical="center" wrapText="1"/>
    </xf>
    <xf numFmtId="0" fontId="12" fillId="5" borderId="25" xfId="4" applyFont="1" applyFill="1" applyBorder="1" applyAlignment="1">
      <alignment horizontal="center" vertical="center" wrapText="1"/>
    </xf>
    <xf numFmtId="0" fontId="10" fillId="3" borderId="46" xfId="4" applyFont="1" applyFill="1" applyBorder="1" applyAlignment="1">
      <alignment horizontal="left" vertical="center" wrapText="1"/>
    </xf>
    <xf numFmtId="169" fontId="17" fillId="0" borderId="21" xfId="6" applyNumberFormat="1" applyFont="1" applyBorder="1" applyAlignment="1">
      <alignment vertical="center"/>
    </xf>
    <xf numFmtId="169" fontId="17" fillId="0" borderId="2" xfId="6" applyNumberFormat="1" applyFont="1" applyBorder="1" applyAlignment="1">
      <alignment vertical="center"/>
    </xf>
    <xf numFmtId="169" fontId="17" fillId="0" borderId="32" xfId="6" applyNumberFormat="1" applyFont="1" applyBorder="1" applyAlignment="1">
      <alignment vertical="center"/>
    </xf>
    <xf numFmtId="169" fontId="14" fillId="0" borderId="46" xfId="6" applyNumberFormat="1" applyFont="1" applyBorder="1" applyAlignment="1">
      <alignment vertical="center"/>
    </xf>
    <xf numFmtId="0" fontId="17" fillId="0" borderId="49" xfId="4" applyFont="1" applyBorder="1" applyAlignment="1">
      <alignment vertical="center"/>
    </xf>
    <xf numFmtId="0" fontId="10" fillId="3" borderId="44" xfId="4" applyFont="1" applyFill="1" applyBorder="1" applyAlignment="1">
      <alignment horizontal="left" vertical="center" wrapText="1"/>
    </xf>
    <xf numFmtId="169" fontId="17" fillId="0" borderId="14" xfId="6" applyNumberFormat="1" applyFont="1" applyBorder="1" applyAlignment="1">
      <alignment vertical="center"/>
    </xf>
    <xf numFmtId="169" fontId="17" fillId="0" borderId="7" xfId="6" applyNumberFormat="1" applyFont="1" applyBorder="1" applyAlignment="1">
      <alignment vertical="center"/>
    </xf>
    <xf numFmtId="169" fontId="17" fillId="0" borderId="23" xfId="6" applyNumberFormat="1" applyFont="1" applyBorder="1" applyAlignment="1">
      <alignment vertical="center"/>
    </xf>
    <xf numFmtId="169" fontId="14" fillId="0" borderId="44" xfId="6" applyNumberFormat="1" applyFont="1" applyBorder="1" applyAlignment="1">
      <alignment vertical="center"/>
    </xf>
    <xf numFmtId="0" fontId="17" fillId="0" borderId="26" xfId="4" applyFont="1" applyBorder="1" applyAlignment="1">
      <alignment vertical="center"/>
    </xf>
    <xf numFmtId="0" fontId="10" fillId="3" borderId="44" xfId="4" applyFont="1" applyFill="1" applyBorder="1" applyAlignment="1">
      <alignment vertical="center" wrapText="1"/>
    </xf>
    <xf numFmtId="0" fontId="10" fillId="3" borderId="44" xfId="4" applyFont="1" applyFill="1" applyBorder="1" applyAlignment="1">
      <alignment vertical="center"/>
    </xf>
    <xf numFmtId="0" fontId="10" fillId="3" borderId="55" xfId="4" applyFont="1" applyFill="1" applyBorder="1" applyAlignment="1">
      <alignment horizontal="left" vertical="center"/>
    </xf>
    <xf numFmtId="169" fontId="17" fillId="0" borderId="50" xfId="6" applyNumberFormat="1" applyFont="1" applyBorder="1" applyAlignment="1">
      <alignment vertical="center"/>
    </xf>
    <xf numFmtId="169" fontId="17" fillId="0" borderId="36" xfId="6" applyNumberFormat="1" applyFont="1" applyBorder="1" applyAlignment="1">
      <alignment vertical="center"/>
    </xf>
    <xf numFmtId="169" fontId="17" fillId="0" borderId="37" xfId="6" applyNumberFormat="1" applyFont="1" applyBorder="1" applyAlignment="1">
      <alignment vertical="center"/>
    </xf>
    <xf numFmtId="169" fontId="14" fillId="0" borderId="55" xfId="6" applyNumberFormat="1" applyFont="1" applyBorder="1" applyAlignment="1">
      <alignment vertical="center"/>
    </xf>
    <xf numFmtId="0" fontId="10" fillId="5" borderId="51" xfId="4" applyFont="1" applyFill="1" applyBorder="1" applyAlignment="1">
      <alignment horizontal="left" vertical="center"/>
    </xf>
    <xf numFmtId="169" fontId="17" fillId="0" borderId="19" xfId="4" applyNumberFormat="1" applyFont="1" applyBorder="1" applyAlignment="1">
      <alignment vertical="center"/>
    </xf>
    <xf numFmtId="169" fontId="17" fillId="0" borderId="54" xfId="4" applyNumberFormat="1" applyFont="1" applyBorder="1" applyAlignment="1">
      <alignment vertical="center"/>
    </xf>
    <xf numFmtId="169" fontId="14" fillId="0" borderId="51" xfId="4" applyNumberFormat="1" applyFont="1" applyBorder="1" applyAlignment="1">
      <alignment vertical="center"/>
    </xf>
    <xf numFmtId="0" fontId="17" fillId="0" borderId="51" xfId="4" applyFont="1" applyBorder="1" applyAlignment="1">
      <alignment vertical="center"/>
    </xf>
    <xf numFmtId="0" fontId="19" fillId="0" borderId="0" xfId="4" applyFont="1" applyAlignment="1">
      <alignment vertical="center"/>
    </xf>
    <xf numFmtId="0" fontId="12" fillId="5" borderId="12" xfId="4" applyFont="1" applyFill="1" applyBorder="1" applyAlignment="1">
      <alignment horizontal="center" vertical="center"/>
    </xf>
    <xf numFmtId="0" fontId="10" fillId="5" borderId="63" xfId="4" applyFont="1" applyFill="1" applyBorder="1" applyAlignment="1">
      <alignment horizontal="center" vertical="center" wrapText="1"/>
    </xf>
    <xf numFmtId="0" fontId="10" fillId="5" borderId="64" xfId="4" applyFont="1" applyFill="1" applyBorder="1" applyAlignment="1">
      <alignment horizontal="center" vertical="center" wrapText="1"/>
    </xf>
    <xf numFmtId="0" fontId="10" fillId="5" borderId="65" xfId="4" applyFont="1" applyFill="1" applyBorder="1" applyAlignment="1">
      <alignment horizontal="center" vertical="center" wrapText="1"/>
    </xf>
    <xf numFmtId="0" fontId="10" fillId="5" borderId="66" xfId="4" applyFont="1" applyFill="1" applyBorder="1" applyAlignment="1">
      <alignment horizontal="center" vertical="center" wrapText="1"/>
    </xf>
    <xf numFmtId="0" fontId="10" fillId="5" borderId="25" xfId="4" applyFont="1" applyFill="1" applyBorder="1" applyAlignment="1">
      <alignment horizontal="center" vertical="center" wrapText="1"/>
    </xf>
    <xf numFmtId="0" fontId="12" fillId="5" borderId="25" xfId="4" applyFont="1" applyFill="1" applyBorder="1" applyAlignment="1">
      <alignment horizontal="center" vertical="center"/>
    </xf>
    <xf numFmtId="0" fontId="12" fillId="3" borderId="56" xfId="4" applyFont="1" applyFill="1" applyBorder="1" applyAlignment="1">
      <alignment horizontal="left" vertical="center"/>
    </xf>
    <xf numFmtId="169" fontId="17" fillId="0" borderId="67" xfId="6" applyNumberFormat="1" applyFont="1" applyBorder="1" applyAlignment="1">
      <alignment vertical="center"/>
    </xf>
    <xf numFmtId="169" fontId="17" fillId="0" borderId="68" xfId="6" applyNumberFormat="1" applyFont="1" applyBorder="1" applyAlignment="1">
      <alignment vertical="center"/>
    </xf>
    <xf numFmtId="169" fontId="14" fillId="0" borderId="57" xfId="6" applyNumberFormat="1" applyFont="1" applyBorder="1" applyAlignment="1">
      <alignment vertical="center"/>
    </xf>
    <xf numFmtId="0" fontId="17" fillId="0" borderId="57" xfId="4" applyFont="1" applyBorder="1" applyAlignment="1">
      <alignment vertical="center"/>
    </xf>
    <xf numFmtId="0" fontId="12" fillId="3" borderId="24" xfId="4" applyFont="1" applyFill="1" applyBorder="1" applyAlignment="1">
      <alignment horizontal="left" vertical="center"/>
    </xf>
    <xf numFmtId="169" fontId="17" fillId="0" borderId="69" xfId="6" applyNumberFormat="1" applyFont="1" applyBorder="1" applyAlignment="1">
      <alignment vertical="center"/>
    </xf>
    <xf numFmtId="169" fontId="17" fillId="0" borderId="70" xfId="6" applyNumberFormat="1" applyFont="1" applyBorder="1" applyAlignment="1">
      <alignment vertical="center"/>
    </xf>
    <xf numFmtId="169" fontId="14" fillId="0" borderId="45" xfId="6" applyNumberFormat="1" applyFont="1" applyBorder="1" applyAlignment="1">
      <alignment vertical="center"/>
    </xf>
    <xf numFmtId="0" fontId="17" fillId="0" borderId="45" xfId="4" applyFont="1" applyBorder="1" applyAlignment="1">
      <alignment vertical="center"/>
    </xf>
    <xf numFmtId="0" fontId="12" fillId="3" borderId="58" xfId="4" applyFont="1" applyFill="1" applyBorder="1" applyAlignment="1">
      <alignment horizontal="left" vertical="center"/>
    </xf>
    <xf numFmtId="169" fontId="17" fillId="0" borderId="71" xfId="6" applyNumberFormat="1" applyFont="1" applyBorder="1" applyAlignment="1">
      <alignment vertical="center"/>
    </xf>
    <xf numFmtId="169" fontId="17" fillId="0" borderId="72" xfId="6" applyNumberFormat="1" applyFont="1" applyBorder="1" applyAlignment="1">
      <alignment vertical="center"/>
    </xf>
    <xf numFmtId="169" fontId="17" fillId="0" borderId="73" xfId="6" applyNumberFormat="1" applyFont="1" applyBorder="1" applyAlignment="1">
      <alignment vertical="center"/>
    </xf>
    <xf numFmtId="169" fontId="14" fillId="0" borderId="59" xfId="6" applyNumberFormat="1" applyFont="1" applyBorder="1" applyAlignment="1">
      <alignment vertical="center"/>
    </xf>
    <xf numFmtId="0" fontId="12" fillId="5" borderId="51" xfId="4" applyFont="1" applyFill="1" applyBorder="1" applyAlignment="1">
      <alignment horizontal="left" vertical="center"/>
    </xf>
    <xf numFmtId="169" fontId="17" fillId="0" borderId="43" xfId="4" applyNumberFormat="1" applyFont="1" applyBorder="1" applyAlignment="1">
      <alignment vertical="center"/>
    </xf>
    <xf numFmtId="169" fontId="17" fillId="0" borderId="33" xfId="4" applyNumberFormat="1" applyFont="1" applyBorder="1" applyAlignment="1">
      <alignment vertical="center"/>
    </xf>
    <xf numFmtId="169" fontId="17" fillId="0" borderId="53" xfId="4" applyNumberFormat="1" applyFont="1" applyBorder="1" applyAlignment="1">
      <alignment vertical="center"/>
    </xf>
    <xf numFmtId="0" fontId="17" fillId="6" borderId="51" xfId="4" applyFont="1" applyFill="1" applyBorder="1" applyAlignment="1">
      <alignment vertical="center"/>
    </xf>
    <xf numFmtId="0" fontId="12" fillId="5" borderId="0" xfId="4" applyFont="1" applyFill="1" applyAlignment="1">
      <alignment horizontal="left" vertical="center"/>
    </xf>
    <xf numFmtId="169" fontId="17" fillId="0" borderId="0" xfId="4" applyNumberFormat="1" applyFont="1" applyAlignment="1">
      <alignment vertical="center"/>
    </xf>
    <xf numFmtId="169" fontId="14" fillId="0" borderId="0" xfId="4" applyNumberFormat="1" applyFont="1" applyAlignment="1">
      <alignment vertical="center"/>
    </xf>
    <xf numFmtId="0" fontId="17" fillId="6" borderId="0" xfId="4" applyFont="1" applyFill="1" applyAlignment="1">
      <alignment vertical="center"/>
    </xf>
    <xf numFmtId="0" fontId="10" fillId="5" borderId="2" xfId="4" applyFont="1" applyFill="1" applyBorder="1" applyAlignment="1">
      <alignment horizontal="center" vertical="center" wrapText="1"/>
    </xf>
    <xf numFmtId="0" fontId="12" fillId="5" borderId="3" xfId="4" applyFont="1" applyFill="1" applyBorder="1" applyAlignment="1">
      <alignment horizontal="center" vertical="center"/>
    </xf>
    <xf numFmtId="169" fontId="17" fillId="0" borderId="5" xfId="4" applyNumberFormat="1" applyFont="1" applyBorder="1" applyAlignment="1">
      <alignment vertical="center"/>
    </xf>
    <xf numFmtId="0" fontId="12" fillId="5" borderId="0" xfId="4" applyFont="1" applyFill="1" applyAlignment="1">
      <alignment horizontal="center" vertical="center"/>
    </xf>
    <xf numFmtId="0" fontId="16" fillId="0" borderId="0" xfId="0" applyFont="1"/>
    <xf numFmtId="0" fontId="11" fillId="0" borderId="0" xfId="0" applyFont="1" applyProtection="1">
      <protection locked="0"/>
    </xf>
    <xf numFmtId="0" fontId="11" fillId="0" borderId="7" xfId="0" applyFont="1" applyBorder="1" applyAlignment="1" applyProtection="1">
      <alignment horizontal="left" vertical="center" wrapText="1"/>
      <protection locked="0"/>
    </xf>
    <xf numFmtId="0" fontId="11" fillId="0" borderId="7" xfId="0" applyFont="1" applyBorder="1" applyAlignment="1" applyProtection="1">
      <alignment horizontal="left" vertical="center"/>
      <protection locked="0"/>
    </xf>
    <xf numFmtId="0" fontId="13" fillId="0" borderId="0" xfId="0" applyFont="1" applyAlignment="1">
      <alignment vertical="center" wrapText="1"/>
    </xf>
    <xf numFmtId="0" fontId="14" fillId="2" borderId="16"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vertical="center" wrapText="1"/>
    </xf>
    <xf numFmtId="0" fontId="11" fillId="0" borderId="30" xfId="0" applyFont="1" applyBorder="1" applyAlignment="1">
      <alignment horizontal="center" vertical="center" wrapText="1"/>
    </xf>
    <xf numFmtId="0" fontId="14" fillId="6" borderId="7" xfId="0" applyFont="1" applyFill="1" applyBorder="1" applyAlignment="1">
      <alignment horizontal="left" vertical="center" wrapText="1"/>
    </xf>
    <xf numFmtId="0" fontId="13" fillId="0" borderId="0" xfId="0" applyFont="1" applyAlignment="1">
      <alignment horizontal="center" vertical="center"/>
    </xf>
    <xf numFmtId="0" fontId="10" fillId="6" borderId="0" xfId="0" applyFont="1" applyFill="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3" fontId="14" fillId="6" borderId="62" xfId="0" applyNumberFormat="1"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3" fontId="14" fillId="10" borderId="8" xfId="0" applyNumberFormat="1" applyFont="1" applyFill="1" applyBorder="1" applyAlignment="1">
      <alignment horizontal="center" vertical="center" wrapText="1"/>
    </xf>
    <xf numFmtId="0" fontId="14" fillId="0" borderId="0" xfId="15" applyFont="1" applyAlignment="1">
      <alignment vertical="center"/>
    </xf>
    <xf numFmtId="0" fontId="11" fillId="2" borderId="38" xfId="9" applyFont="1" applyFill="1" applyBorder="1" applyAlignment="1">
      <alignment horizontal="center" vertical="center" wrapText="1"/>
    </xf>
    <xf numFmtId="0" fontId="11" fillId="2" borderId="17" xfId="9" applyFont="1" applyFill="1" applyBorder="1" applyAlignment="1">
      <alignment horizontal="center" vertical="center" wrapText="1"/>
    </xf>
    <xf numFmtId="0" fontId="11" fillId="2" borderId="18" xfId="9" applyFont="1" applyFill="1" applyBorder="1" applyAlignment="1">
      <alignment horizontal="center" vertical="center" wrapText="1"/>
    </xf>
    <xf numFmtId="0" fontId="12" fillId="2" borderId="7" xfId="0" applyFont="1" applyFill="1" applyBorder="1" applyAlignment="1" applyProtection="1">
      <alignment horizontal="center" vertical="center" wrapText="1"/>
      <protection locked="0"/>
    </xf>
    <xf numFmtId="0" fontId="11" fillId="6" borderId="7" xfId="0" applyFont="1" applyFill="1" applyBorder="1" applyProtection="1">
      <protection locked="0"/>
    </xf>
    <xf numFmtId="0" fontId="11" fillId="0" borderId="7"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14" fillId="8" borderId="7" xfId="0" applyFont="1" applyFill="1" applyBorder="1" applyAlignment="1" applyProtection="1">
      <alignment horizontal="center" vertical="center" wrapText="1"/>
      <protection locked="0"/>
    </xf>
    <xf numFmtId="0" fontId="11" fillId="8" borderId="7" xfId="0" applyFont="1" applyFill="1" applyBorder="1" applyAlignment="1" applyProtection="1">
      <alignment vertical="center" wrapText="1"/>
      <protection locked="0"/>
    </xf>
    <xf numFmtId="0" fontId="14" fillId="6" borderId="7" xfId="0" applyFont="1" applyFill="1" applyBorder="1" applyAlignment="1" applyProtection="1">
      <alignment horizontal="center" vertical="center" wrapText="1"/>
      <protection locked="0"/>
    </xf>
    <xf numFmtId="0" fontId="11" fillId="6" borderId="7"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9" fillId="6" borderId="7" xfId="0" applyFont="1" applyFill="1" applyBorder="1" applyAlignment="1" applyProtection="1">
      <alignment horizontal="center" vertical="center" wrapText="1"/>
      <protection locked="0"/>
    </xf>
    <xf numFmtId="0" fontId="14" fillId="6" borderId="0" xfId="0" applyFont="1" applyFill="1" applyAlignment="1" applyProtection="1">
      <alignment vertical="center" wrapText="1"/>
      <protection locked="0"/>
    </xf>
    <xf numFmtId="0" fontId="11" fillId="6" borderId="0" xfId="0" applyFont="1" applyFill="1" applyAlignment="1">
      <alignment horizontal="left" vertical="center" wrapText="1"/>
    </xf>
    <xf numFmtId="0" fontId="14" fillId="6" borderId="0" xfId="0" applyFont="1" applyFill="1" applyAlignment="1" applyProtection="1">
      <alignment horizontal="left" vertical="center" wrapText="1"/>
      <protection locked="0"/>
    </xf>
    <xf numFmtId="0" fontId="14" fillId="6" borderId="0" xfId="0" applyFont="1" applyFill="1" applyAlignment="1" applyProtection="1">
      <alignment horizontal="center" vertical="center" wrapText="1"/>
      <protection locked="0"/>
    </xf>
    <xf numFmtId="0" fontId="11" fillId="6" borderId="0" xfId="0" applyFont="1" applyFill="1" applyAlignment="1" applyProtection="1">
      <alignment vertical="center" wrapText="1"/>
      <protection locked="0"/>
    </xf>
    <xf numFmtId="16" fontId="11" fillId="0" borderId="0" xfId="0" applyNumberFormat="1" applyFont="1" applyProtection="1">
      <protection locked="0"/>
    </xf>
    <xf numFmtId="0" fontId="14" fillId="0" borderId="0" xfId="0" applyFont="1" applyAlignment="1" applyProtection="1">
      <alignment horizontal="left" vertical="center"/>
      <protection locked="0"/>
    </xf>
    <xf numFmtId="0" fontId="28" fillId="0" borderId="0" xfId="0" applyFont="1" applyAlignment="1">
      <alignment horizontal="center" vertical="top"/>
    </xf>
    <xf numFmtId="0" fontId="28" fillId="0" borderId="0" xfId="0" applyFont="1" applyAlignment="1">
      <alignment horizontal="left" vertical="top"/>
    </xf>
    <xf numFmtId="0" fontId="11" fillId="0" borderId="0" xfId="0" applyFont="1" applyAlignment="1">
      <alignment horizontal="center" vertical="center"/>
    </xf>
    <xf numFmtId="0" fontId="14" fillId="0" borderId="0" xfId="0" applyFont="1"/>
    <xf numFmtId="0" fontId="14" fillId="0" borderId="0" xfId="0" applyFont="1" applyAlignment="1">
      <alignment horizontal="center" vertical="top"/>
    </xf>
    <xf numFmtId="14" fontId="11" fillId="0" borderId="7" xfId="0" applyNumberFormat="1" applyFont="1" applyBorder="1" applyAlignment="1">
      <alignment horizontal="center" vertical="center" wrapText="1"/>
    </xf>
    <xf numFmtId="0" fontId="11" fillId="0" borderId="7" xfId="0" applyFont="1" applyBorder="1" applyAlignment="1">
      <alignment vertical="center" wrapText="1"/>
    </xf>
    <xf numFmtId="0" fontId="29" fillId="0" borderId="0" xfId="0" applyFont="1"/>
    <xf numFmtId="0" fontId="29" fillId="0" borderId="0" xfId="0" applyFont="1" applyAlignment="1">
      <alignment horizontal="center"/>
    </xf>
    <xf numFmtId="0" fontId="29" fillId="0" borderId="0" xfId="0" applyFont="1" applyAlignment="1">
      <alignment horizontal="center"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31" fillId="6" borderId="0" xfId="0" applyFont="1" applyFill="1"/>
    <xf numFmtId="0" fontId="31" fillId="6" borderId="0" xfId="0" applyFont="1" applyFill="1" applyAlignment="1">
      <alignment horizontal="center" vertical="top"/>
    </xf>
    <xf numFmtId="9" fontId="10" fillId="6" borderId="0" xfId="43" applyFont="1" applyFill="1" applyBorder="1" applyAlignment="1">
      <alignment horizontal="left" vertical="center"/>
    </xf>
    <xf numFmtId="14" fontId="14" fillId="6" borderId="0" xfId="0" applyNumberFormat="1" applyFont="1" applyFill="1" applyAlignment="1">
      <alignment horizontal="left" vertical="center"/>
    </xf>
    <xf numFmtId="0" fontId="13" fillId="0" borderId="0" xfId="0" applyFont="1" applyAlignment="1">
      <alignment horizontal="left" vertical="center"/>
    </xf>
    <xf numFmtId="0" fontId="13" fillId="0" borderId="0" xfId="0" applyFont="1"/>
    <xf numFmtId="0" fontId="11" fillId="0" borderId="0" xfId="0" applyFont="1" applyAlignment="1">
      <alignment horizontal="left"/>
    </xf>
    <xf numFmtId="0" fontId="16" fillId="0" borderId="0" xfId="0" applyFont="1" applyAlignment="1" applyProtection="1">
      <alignment vertical="center"/>
      <protection locked="0"/>
    </xf>
    <xf numFmtId="0" fontId="13" fillId="2" borderId="36" xfId="0" applyFont="1" applyFill="1" applyBorder="1" applyAlignment="1">
      <alignment horizontal="center" vertical="center" wrapText="1"/>
    </xf>
    <xf numFmtId="0" fontId="10" fillId="2" borderId="5"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1" fillId="0" borderId="3" xfId="0" applyFont="1" applyBorder="1" applyAlignment="1" applyProtection="1">
      <alignment horizontal="left" vertical="center"/>
      <protection locked="0"/>
    </xf>
    <xf numFmtId="0" fontId="12" fillId="10" borderId="10" xfId="0" applyFont="1" applyFill="1" applyBorder="1" applyAlignment="1">
      <alignment horizontal="center" vertical="center" wrapText="1"/>
    </xf>
    <xf numFmtId="0" fontId="11" fillId="0" borderId="9" xfId="0" applyFont="1" applyBorder="1" applyAlignment="1" applyProtection="1">
      <alignment horizontal="left" vertical="center"/>
      <protection locked="0"/>
    </xf>
    <xf numFmtId="0" fontId="12" fillId="10" borderId="6" xfId="0" applyFont="1" applyFill="1" applyBorder="1" applyAlignment="1">
      <alignment horizontal="center" vertical="center" wrapText="1"/>
    </xf>
    <xf numFmtId="0" fontId="11" fillId="0" borderId="0" xfId="0" applyFont="1" applyAlignment="1" applyProtection="1">
      <alignment horizontal="left"/>
      <protection locked="0"/>
    </xf>
    <xf numFmtId="0" fontId="11" fillId="0" borderId="0" xfId="0" applyFont="1" applyAlignment="1" applyProtection="1">
      <alignment horizontal="center"/>
      <protection locked="0"/>
    </xf>
    <xf numFmtId="0" fontId="13" fillId="0" borderId="60" xfId="0" applyFont="1" applyBorder="1" applyAlignment="1" applyProtection="1">
      <alignment horizontal="center" vertical="center"/>
      <protection locked="0"/>
    </xf>
    <xf numFmtId="0" fontId="11" fillId="0" borderId="62" xfId="0" applyFont="1" applyBorder="1" applyProtection="1">
      <protection locked="0"/>
    </xf>
    <xf numFmtId="0" fontId="11" fillId="0" borderId="8" xfId="0" applyFont="1" applyBorder="1" applyProtection="1">
      <protection locked="0"/>
    </xf>
    <xf numFmtId="0" fontId="11" fillId="0" borderId="9" xfId="0" applyFont="1" applyBorder="1" applyAlignment="1" applyProtection="1">
      <alignment horizontal="center"/>
      <protection locked="0"/>
    </xf>
    <xf numFmtId="0" fontId="11" fillId="0" borderId="14" xfId="0" applyFont="1" applyBorder="1" applyProtection="1">
      <protection locked="0"/>
    </xf>
    <xf numFmtId="0" fontId="11" fillId="0" borderId="7"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28" xfId="0" applyFont="1" applyBorder="1" applyProtection="1">
      <protection locked="0"/>
    </xf>
    <xf numFmtId="0" fontId="11" fillId="0" borderId="5" xfId="0" applyFont="1" applyBorder="1" applyProtection="1">
      <protection locked="0"/>
    </xf>
    <xf numFmtId="0" fontId="11" fillId="0" borderId="6" xfId="0" applyFont="1" applyBorder="1" applyProtection="1">
      <protection locked="0"/>
    </xf>
    <xf numFmtId="0" fontId="13" fillId="0" borderId="0" xfId="0" applyFont="1" applyProtection="1">
      <protection locked="0"/>
    </xf>
    <xf numFmtId="0" fontId="14" fillId="0" borderId="30" xfId="0" applyFont="1" applyBorder="1" applyAlignment="1">
      <alignment horizontal="center" vertical="center" wrapText="1"/>
    </xf>
    <xf numFmtId="0" fontId="14" fillId="0" borderId="29" xfId="0" applyFont="1" applyBorder="1" applyAlignment="1">
      <alignment horizontal="center" vertical="center" wrapText="1"/>
    </xf>
    <xf numFmtId="0" fontId="11" fillId="0" borderId="0" xfId="0" applyFont="1" applyAlignment="1">
      <alignment horizontal="center"/>
    </xf>
    <xf numFmtId="0" fontId="14" fillId="2" borderId="31"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53" xfId="0" applyFont="1" applyFill="1" applyBorder="1" applyAlignment="1">
      <alignment horizontal="center" vertical="center" wrapText="1"/>
    </xf>
    <xf numFmtId="3" fontId="14" fillId="6" borderId="21" xfId="0" applyNumberFormat="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1" fillId="6" borderId="0" xfId="0" applyFont="1" applyFill="1" applyAlignment="1">
      <alignment horizontal="center"/>
    </xf>
    <xf numFmtId="0" fontId="11" fillId="0" borderId="0" xfId="0" applyFont="1" applyAlignment="1">
      <alignment horizontal="left" vertical="center"/>
    </xf>
    <xf numFmtId="0" fontId="13" fillId="0" borderId="7" xfId="0" applyFont="1" applyBorder="1" applyAlignment="1">
      <alignment vertical="center" wrapText="1"/>
    </xf>
    <xf numFmtId="0" fontId="10" fillId="0" borderId="7" xfId="0" applyFont="1" applyBorder="1" applyAlignment="1">
      <alignment horizontal="left" vertical="center"/>
    </xf>
    <xf numFmtId="0" fontId="10" fillId="2" borderId="74" xfId="0" applyFont="1" applyFill="1" applyBorder="1" applyAlignment="1">
      <alignment vertical="center" wrapText="1"/>
    </xf>
    <xf numFmtId="0" fontId="10" fillId="2" borderId="33"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61" xfId="1" applyFont="1" applyFill="1" applyBorder="1" applyAlignment="1" applyProtection="1">
      <alignment horizontal="center" vertical="center" wrapText="1"/>
      <protection locked="0"/>
    </xf>
    <xf numFmtId="0" fontId="10" fillId="2" borderId="82" xfId="1" applyFont="1" applyFill="1" applyBorder="1" applyAlignment="1" applyProtection="1">
      <alignment horizontal="center" vertical="center" wrapText="1"/>
      <protection locked="0"/>
    </xf>
    <xf numFmtId="0" fontId="12" fillId="10"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9" xfId="0" applyFont="1" applyFill="1" applyBorder="1" applyAlignment="1">
      <alignment vertical="center" wrapText="1"/>
    </xf>
    <xf numFmtId="0" fontId="13" fillId="2" borderId="19" xfId="0" applyFont="1" applyFill="1" applyBorder="1" applyAlignment="1">
      <alignment horizontal="left" vertical="center" wrapText="1"/>
    </xf>
    <xf numFmtId="0" fontId="13" fillId="2" borderId="18" xfId="0" applyFont="1" applyFill="1" applyBorder="1" applyAlignment="1">
      <alignment vertical="center" wrapText="1"/>
    </xf>
    <xf numFmtId="0" fontId="11" fillId="0" borderId="34" xfId="0" applyFont="1" applyBorder="1" applyAlignment="1" applyProtection="1">
      <alignment horizontal="left" vertical="center"/>
      <protection locked="0"/>
    </xf>
    <xf numFmtId="0" fontId="17" fillId="10" borderId="7"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10" borderId="78" xfId="0" applyFont="1" applyFill="1" applyBorder="1" applyAlignment="1">
      <alignment vertical="center" wrapText="1"/>
    </xf>
    <xf numFmtId="0" fontId="14" fillId="10" borderId="78"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4" fillId="10" borderId="75" xfId="0" applyFont="1" applyFill="1" applyBorder="1" applyAlignment="1">
      <alignment vertical="center" wrapText="1"/>
    </xf>
    <xf numFmtId="0" fontId="14" fillId="10" borderId="75" xfId="0" applyFont="1" applyFill="1" applyBorder="1" applyAlignment="1">
      <alignment horizontal="center" vertical="center" wrapText="1"/>
    </xf>
    <xf numFmtId="0" fontId="11" fillId="10" borderId="75" xfId="0" applyFont="1" applyFill="1" applyBorder="1" applyAlignment="1">
      <alignment vertical="center" wrapText="1"/>
    </xf>
    <xf numFmtId="0" fontId="11" fillId="10" borderId="75" xfId="0" applyFont="1" applyFill="1" applyBorder="1" applyAlignment="1">
      <alignment horizontal="center" vertical="center" wrapText="1"/>
    </xf>
    <xf numFmtId="0" fontId="17" fillId="10" borderId="75" xfId="0" applyFont="1" applyFill="1" applyBorder="1" applyAlignment="1">
      <alignment horizontal="center" vertical="top" wrapText="1"/>
    </xf>
    <xf numFmtId="0" fontId="17" fillId="10" borderId="7" xfId="0" applyFont="1" applyFill="1" applyBorder="1" applyAlignment="1">
      <alignment horizontal="center" vertical="center" wrapText="1"/>
    </xf>
    <xf numFmtId="0" fontId="17" fillId="10" borderId="7" xfId="0" applyFont="1" applyFill="1" applyBorder="1" applyAlignment="1">
      <alignment vertical="center" wrapText="1"/>
    </xf>
    <xf numFmtId="0" fontId="17" fillId="10" borderId="5" xfId="0" applyFont="1" applyFill="1" applyBorder="1" applyAlignment="1">
      <alignment horizontal="center" vertical="center" wrapText="1"/>
    </xf>
    <xf numFmtId="0" fontId="17" fillId="10" borderId="5" xfId="0" applyFont="1" applyFill="1" applyBorder="1" applyAlignment="1">
      <alignment vertical="center" wrapText="1"/>
    </xf>
    <xf numFmtId="0" fontId="17" fillId="10" borderId="79"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4" fillId="10" borderId="77" xfId="0" applyFont="1" applyFill="1" applyBorder="1" applyAlignment="1">
      <alignment horizontal="left" vertical="center" wrapText="1"/>
    </xf>
    <xf numFmtId="0" fontId="14" fillId="10" borderId="76" xfId="0" applyFont="1" applyFill="1" applyBorder="1" applyAlignment="1">
      <alignment horizontal="left" vertical="center" wrapText="1"/>
    </xf>
    <xf numFmtId="0" fontId="11" fillId="10" borderId="76" xfId="0" applyFont="1" applyFill="1" applyBorder="1" applyAlignment="1">
      <alignment horizontal="left" vertical="center" wrapText="1"/>
    </xf>
    <xf numFmtId="0" fontId="17" fillId="10" borderId="14" xfId="0" applyFont="1" applyFill="1" applyBorder="1" applyAlignment="1">
      <alignment vertical="center" wrapText="1"/>
    </xf>
    <xf numFmtId="0" fontId="17" fillId="10" borderId="28" xfId="0" applyFont="1" applyFill="1" applyBorder="1" applyAlignment="1">
      <alignment vertical="center" wrapText="1"/>
    </xf>
    <xf numFmtId="0" fontId="14" fillId="10" borderId="7" xfId="0" applyFont="1" applyFill="1" applyBorder="1" applyAlignment="1">
      <alignment horizontal="left" vertical="center" wrapText="1"/>
    </xf>
    <xf numFmtId="0" fontId="14" fillId="10" borderId="7" xfId="0" applyFont="1" applyFill="1" applyBorder="1" applyAlignment="1">
      <alignment vertical="center" wrapText="1"/>
    </xf>
    <xf numFmtId="0" fontId="14" fillId="10" borderId="7" xfId="0" applyFont="1" applyFill="1" applyBorder="1" applyAlignment="1">
      <alignment horizontal="center" vertical="center"/>
    </xf>
    <xf numFmtId="0" fontId="11" fillId="10" borderId="7" xfId="0" applyFont="1" applyFill="1" applyBorder="1" applyAlignment="1">
      <alignment horizontal="center" vertical="center"/>
    </xf>
    <xf numFmtId="0" fontId="11" fillId="10" borderId="7" xfId="0" applyFont="1" applyFill="1" applyBorder="1" applyAlignment="1">
      <alignment vertical="center" wrapText="1"/>
    </xf>
    <xf numFmtId="0" fontId="11" fillId="10" borderId="7"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7" fillId="10" borderId="7" xfId="0" applyFont="1" applyFill="1" applyBorder="1" applyAlignment="1">
      <alignment horizontal="center" vertical="center"/>
    </xf>
    <xf numFmtId="0" fontId="11" fillId="10" borderId="7"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8" xfId="0" applyFont="1" applyFill="1" applyBorder="1" applyAlignment="1">
      <alignment vertical="center" wrapText="1"/>
    </xf>
    <xf numFmtId="0" fontId="17" fillId="11" borderId="8" xfId="0" applyFont="1" applyFill="1" applyBorder="1" applyAlignment="1">
      <alignment horizontal="center" vertical="center" wrapText="1"/>
    </xf>
    <xf numFmtId="0" fontId="14" fillId="10" borderId="8" xfId="0" applyFont="1" applyFill="1" applyBorder="1" applyAlignment="1">
      <alignment horizontal="center" vertical="center"/>
    </xf>
    <xf numFmtId="0" fontId="13" fillId="2" borderId="22" xfId="0" applyFont="1" applyFill="1" applyBorder="1" applyAlignment="1">
      <alignment horizontal="center" vertical="center" wrapText="1"/>
    </xf>
    <xf numFmtId="14" fontId="11" fillId="0" borderId="10" xfId="0" applyNumberFormat="1" applyFont="1" applyBorder="1" applyAlignment="1">
      <alignment horizontal="left" vertical="center" wrapText="1"/>
    </xf>
    <xf numFmtId="14" fontId="11" fillId="0" borderId="5" xfId="0" applyNumberFormat="1" applyFont="1" applyBorder="1" applyAlignment="1">
      <alignment horizontal="center" vertical="center" wrapText="1"/>
    </xf>
    <xf numFmtId="14" fontId="11" fillId="0" borderId="6" xfId="0" applyNumberFormat="1" applyFont="1" applyBorder="1" applyAlignment="1">
      <alignment horizontal="left" vertical="center" wrapText="1"/>
    </xf>
    <xf numFmtId="14" fontId="11" fillId="0" borderId="8" xfId="0" applyNumberFormat="1" applyFont="1" applyBorder="1" applyAlignment="1">
      <alignment horizontal="center" vertical="center" wrapText="1"/>
    </xf>
    <xf numFmtId="14" fontId="11" fillId="0" borderId="9" xfId="0" applyNumberFormat="1" applyFont="1" applyBorder="1" applyAlignment="1">
      <alignment horizontal="left"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14" fontId="11" fillId="10" borderId="7" xfId="0" applyNumberFormat="1" applyFont="1" applyFill="1" applyBorder="1" applyAlignment="1">
      <alignment horizontal="center" vertical="center" wrapText="1"/>
    </xf>
    <xf numFmtId="14" fontId="11" fillId="10" borderId="5" xfId="0" applyNumberFormat="1" applyFont="1" applyFill="1" applyBorder="1" applyAlignment="1">
      <alignment horizontal="center" vertical="center" wrapText="1"/>
    </xf>
    <xf numFmtId="0" fontId="14" fillId="10" borderId="7" xfId="0" applyFont="1" applyFill="1" applyBorder="1" applyAlignment="1" applyProtection="1">
      <alignment vertical="center" wrapText="1"/>
      <protection locked="0"/>
    </xf>
    <xf numFmtId="0" fontId="14" fillId="10" borderId="7" xfId="0" applyFont="1" applyFill="1" applyBorder="1" applyAlignment="1" applyProtection="1">
      <alignment horizontal="left" vertical="center" wrapText="1"/>
      <protection locked="0"/>
    </xf>
    <xf numFmtId="0" fontId="11" fillId="0" borderId="7" xfId="0" applyFont="1" applyBorder="1" applyAlignment="1">
      <alignment horizontal="left" vertical="center"/>
    </xf>
    <xf numFmtId="0" fontId="13" fillId="2" borderId="7" xfId="0" applyFont="1" applyFill="1" applyBorder="1" applyAlignment="1">
      <alignment vertical="center" wrapText="1"/>
    </xf>
    <xf numFmtId="0" fontId="11" fillId="2" borderId="36" xfId="0" applyFont="1" applyFill="1" applyBorder="1" applyAlignment="1">
      <alignment horizontal="center" vertical="center" wrapText="1"/>
    </xf>
    <xf numFmtId="0" fontId="17" fillId="0" borderId="27" xfId="4" applyFont="1" applyBorder="1" applyAlignment="1">
      <alignment vertical="center" wrapText="1"/>
    </xf>
    <xf numFmtId="0" fontId="17" fillId="0" borderId="59" xfId="4" applyFont="1" applyBorder="1" applyAlignment="1">
      <alignment vertical="center" wrapText="1"/>
    </xf>
    <xf numFmtId="0" fontId="17" fillId="6" borderId="6" xfId="4" applyFont="1" applyFill="1" applyBorder="1" applyAlignment="1">
      <alignment vertical="center" wrapText="1"/>
    </xf>
    <xf numFmtId="165" fontId="13" fillId="0" borderId="7" xfId="44" applyFont="1" applyBorder="1" applyAlignment="1">
      <alignment vertical="center" wrapText="1"/>
    </xf>
    <xf numFmtId="0" fontId="13" fillId="0" borderId="50" xfId="0" applyFont="1" applyBorder="1" applyAlignment="1">
      <alignment vertical="center" wrapText="1"/>
    </xf>
    <xf numFmtId="0" fontId="13" fillId="0" borderId="80" xfId="0" applyFont="1" applyBorder="1" applyAlignment="1">
      <alignment vertical="center" wrapText="1"/>
    </xf>
    <xf numFmtId="0" fontId="11" fillId="0" borderId="80" xfId="0" applyFont="1" applyBorder="1" applyAlignment="1">
      <alignment vertical="center" wrapText="1"/>
    </xf>
    <xf numFmtId="165" fontId="14" fillId="0" borderId="23" xfId="44" applyFont="1" applyBorder="1" applyAlignment="1">
      <alignment horizontal="center" vertical="center"/>
    </xf>
    <xf numFmtId="0" fontId="11" fillId="2" borderId="5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9" xfId="0" applyFont="1" applyFill="1" applyBorder="1" applyAlignment="1">
      <alignment horizontal="center" vertical="center" wrapText="1"/>
    </xf>
    <xf numFmtId="14" fontId="14" fillId="0" borderId="15" xfId="0" applyNumberFormat="1" applyFont="1" applyBorder="1" applyAlignment="1">
      <alignment horizontal="center" vertical="center" wrapText="1"/>
    </xf>
    <xf numFmtId="14" fontId="14" fillId="0" borderId="11" xfId="0" applyNumberFormat="1" applyFont="1" applyBorder="1" applyAlignment="1">
      <alignment horizontal="center" vertical="center" wrapText="1"/>
    </xf>
    <xf numFmtId="14" fontId="14" fillId="0" borderId="4" xfId="0" applyNumberFormat="1" applyFont="1" applyBorder="1" applyAlignment="1">
      <alignment horizontal="center" vertical="center" wrapText="1"/>
    </xf>
    <xf numFmtId="0" fontId="14" fillId="2" borderId="17" xfId="0" applyFont="1" applyFill="1" applyBorder="1" applyAlignment="1">
      <alignment horizontal="left" vertical="center" wrapText="1" indent="1"/>
    </xf>
    <xf numFmtId="0" fontId="14" fillId="0" borderId="8"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5" xfId="0" applyFont="1" applyBorder="1" applyAlignment="1">
      <alignment horizontal="left" vertical="center" wrapText="1" indent="1"/>
    </xf>
    <xf numFmtId="0" fontId="11" fillId="0" borderId="0" xfId="0" applyFont="1" applyAlignment="1">
      <alignment horizontal="left" indent="1"/>
    </xf>
    <xf numFmtId="0" fontId="14" fillId="6" borderId="61"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6" borderId="0" xfId="0" applyFont="1" applyFill="1" applyAlignment="1">
      <alignment horizontal="center" vertical="center" wrapText="1"/>
    </xf>
    <xf numFmtId="0" fontId="14" fillId="2" borderId="39" xfId="0" applyFont="1" applyFill="1" applyBorder="1" applyAlignment="1">
      <alignment horizontal="left" vertical="center" wrapText="1" indent="1"/>
    </xf>
    <xf numFmtId="0" fontId="14" fillId="0" borderId="1" xfId="0" applyFont="1" applyBorder="1" applyAlignment="1">
      <alignment horizontal="left" vertical="center" wrapText="1" indent="1"/>
    </xf>
    <xf numFmtId="0" fontId="14" fillId="0" borderId="11" xfId="0" applyFont="1" applyBorder="1" applyAlignment="1">
      <alignment horizontal="left" vertical="center" wrapText="1" indent="1"/>
    </xf>
    <xf numFmtId="0" fontId="14" fillId="0" borderId="4" xfId="0" applyFont="1" applyBorder="1" applyAlignment="1">
      <alignment horizontal="left" vertical="center" wrapText="1" indent="1"/>
    </xf>
    <xf numFmtId="0" fontId="12" fillId="0" borderId="0" xfId="0" applyFont="1" applyAlignment="1">
      <alignment horizontal="left" vertical="center" wrapText="1" inden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0" xfId="0" applyFont="1" applyAlignment="1">
      <alignment horizontal="center" vertical="center"/>
    </xf>
    <xf numFmtId="0" fontId="11" fillId="0" borderId="60" xfId="0" applyFont="1" applyBorder="1" applyAlignment="1">
      <alignment horizontal="center"/>
    </xf>
    <xf numFmtId="0" fontId="12" fillId="0" borderId="83" xfId="0" applyFont="1" applyBorder="1" applyAlignment="1">
      <alignment horizontal="center" vertical="center" wrapText="1"/>
    </xf>
    <xf numFmtId="0" fontId="12" fillId="0" borderId="41"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3" xfId="0" applyFont="1" applyBorder="1" applyAlignment="1">
      <alignment horizontal="center" vertical="center" wrapText="1"/>
    </xf>
    <xf numFmtId="0" fontId="11" fillId="0" borderId="0" xfId="0" applyFont="1" applyAlignment="1" applyProtection="1">
      <alignment horizontal="center" vertical="center"/>
      <protection locked="0"/>
    </xf>
    <xf numFmtId="0" fontId="12" fillId="12" borderId="98" xfId="0" applyFont="1" applyFill="1" applyBorder="1" applyAlignment="1">
      <alignment horizontal="center" vertical="center" wrapText="1"/>
    </xf>
    <xf numFmtId="0" fontId="10" fillId="2" borderId="86" xfId="1" applyFont="1" applyFill="1" applyBorder="1" applyAlignment="1" applyProtection="1">
      <alignment horizontal="center" vertical="center" wrapText="1"/>
      <protection locked="0"/>
    </xf>
    <xf numFmtId="0" fontId="17" fillId="0" borderId="8" xfId="0" applyFont="1" applyBorder="1" applyAlignment="1">
      <alignment horizontal="center" vertical="center" wrapText="1"/>
    </xf>
    <xf numFmtId="0" fontId="17" fillId="0" borderId="62" xfId="0" applyFont="1" applyBorder="1" applyAlignment="1">
      <alignment horizontal="center" vertical="center"/>
    </xf>
    <xf numFmtId="0" fontId="17" fillId="0" borderId="21" xfId="0" applyFont="1" applyBorder="1" applyAlignment="1">
      <alignment horizontal="center" vertical="center"/>
    </xf>
    <xf numFmtId="0" fontId="17" fillId="0" borderId="86" xfId="0" applyFont="1" applyBorder="1" applyAlignment="1">
      <alignment horizontal="center" vertical="center"/>
    </xf>
    <xf numFmtId="17" fontId="17" fillId="0" borderId="83" xfId="0" applyNumberFormat="1" applyFont="1" applyBorder="1" applyAlignment="1">
      <alignment horizontal="center" vertical="center"/>
    </xf>
    <xf numFmtId="0" fontId="17" fillId="0" borderId="75" xfId="0" applyFont="1" applyBorder="1" applyAlignment="1">
      <alignment horizontal="center" vertical="center"/>
    </xf>
    <xf numFmtId="0" fontId="5" fillId="0" borderId="77" xfId="46" applyFill="1" applyBorder="1" applyAlignment="1">
      <alignment horizontal="center" vertical="center" wrapText="1"/>
    </xf>
    <xf numFmtId="0" fontId="17" fillId="0" borderId="83" xfId="0" applyFont="1" applyBorder="1" applyAlignment="1">
      <alignment horizontal="center" vertical="center"/>
    </xf>
    <xf numFmtId="0" fontId="5" fillId="0" borderId="75" xfId="46" applyFill="1" applyBorder="1" applyAlignment="1">
      <alignment horizontal="center" vertical="center"/>
    </xf>
    <xf numFmtId="0" fontId="17" fillId="0" borderId="43" xfId="0" applyFont="1" applyBorder="1" applyAlignment="1">
      <alignment horizontal="center" vertical="center"/>
    </xf>
    <xf numFmtId="17" fontId="17" fillId="0" borderId="62" xfId="0" quotePrefix="1" applyNumberFormat="1" applyFont="1" applyBorder="1" applyAlignment="1">
      <alignment horizontal="center" vertical="center"/>
    </xf>
    <xf numFmtId="0" fontId="10" fillId="2" borderId="99" xfId="1" applyFont="1" applyFill="1" applyBorder="1" applyAlignment="1" applyProtection="1">
      <alignment horizontal="center" vertical="center" wrapText="1"/>
      <protection locked="0"/>
    </xf>
    <xf numFmtId="0" fontId="10" fillId="2" borderId="100" xfId="1" applyFont="1" applyFill="1" applyBorder="1" applyAlignment="1" applyProtection="1">
      <alignment horizontal="center" vertical="center" wrapText="1"/>
      <protection locked="0"/>
    </xf>
    <xf numFmtId="0" fontId="10" fillId="2" borderId="101" xfId="1" applyFont="1" applyFill="1" applyBorder="1" applyAlignment="1" applyProtection="1">
      <alignment horizontal="center" vertical="center" wrapText="1"/>
      <protection locked="0"/>
    </xf>
    <xf numFmtId="0" fontId="17" fillId="0" borderId="62" xfId="0" quotePrefix="1" applyFont="1" applyBorder="1" applyAlignment="1">
      <alignment horizontal="center" vertical="center"/>
    </xf>
    <xf numFmtId="17" fontId="17" fillId="0" borderId="75" xfId="0" quotePrefix="1" applyNumberFormat="1" applyFont="1" applyBorder="1" applyAlignment="1">
      <alignment horizontal="center" vertical="center"/>
    </xf>
    <xf numFmtId="0" fontId="17" fillId="0" borderId="30" xfId="0" applyFont="1" applyBorder="1" applyAlignment="1">
      <alignment horizontal="center" vertical="center" wrapText="1"/>
    </xf>
    <xf numFmtId="17" fontId="17" fillId="0" borderId="0" xfId="0" quotePrefix="1" applyNumberFormat="1" applyFont="1" applyAlignment="1">
      <alignment horizontal="center" vertical="center"/>
    </xf>
    <xf numFmtId="0" fontId="17" fillId="0" borderId="103" xfId="0" applyFont="1" applyBorder="1" applyAlignment="1">
      <alignment horizontal="center" vertical="center"/>
    </xf>
    <xf numFmtId="17" fontId="17" fillId="0" borderId="78" xfId="0" quotePrefix="1" applyNumberFormat="1" applyFont="1" applyBorder="1" applyAlignment="1">
      <alignment horizontal="center" vertical="center"/>
    </xf>
    <xf numFmtId="0" fontId="17" fillId="0" borderId="78" xfId="0" applyFont="1" applyBorder="1" applyAlignment="1">
      <alignment horizontal="center" vertical="center"/>
    </xf>
    <xf numFmtId="17" fontId="17" fillId="0" borderId="75" xfId="0" applyNumberFormat="1" applyFont="1" applyBorder="1" applyAlignment="1">
      <alignment horizontal="center" vertical="center"/>
    </xf>
    <xf numFmtId="0" fontId="10" fillId="2" borderId="102" xfId="1" applyFont="1" applyFill="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11" fillId="0" borderId="15" xfId="0" applyFont="1" applyBorder="1" applyAlignment="1" applyProtection="1">
      <alignment vertical="center"/>
      <protection locked="0"/>
    </xf>
    <xf numFmtId="0" fontId="17" fillId="0" borderId="15" xfId="0" applyFont="1" applyBorder="1" applyAlignment="1">
      <alignment vertical="center"/>
    </xf>
    <xf numFmtId="0" fontId="32" fillId="0" borderId="15" xfId="0" applyFont="1" applyBorder="1" applyAlignment="1">
      <alignment vertical="center" wrapText="1"/>
    </xf>
    <xf numFmtId="0" fontId="11" fillId="0" borderId="15" xfId="0" applyFont="1" applyBorder="1" applyProtection="1">
      <protection locked="0"/>
    </xf>
    <xf numFmtId="0" fontId="11" fillId="0" borderId="11" xfId="0" applyFont="1" applyBorder="1" applyProtection="1">
      <protection locked="0"/>
    </xf>
    <xf numFmtId="14" fontId="5" fillId="0" borderId="7" xfId="46" applyNumberFormat="1" applyBorder="1" applyAlignment="1">
      <alignment horizontal="center" vertical="center" wrapText="1"/>
    </xf>
    <xf numFmtId="0" fontId="13" fillId="0" borderId="7" xfId="0" applyFont="1" applyBorder="1" applyAlignment="1">
      <alignment horizontal="center" vertical="center" wrapText="1"/>
    </xf>
    <xf numFmtId="0" fontId="13" fillId="0" borderId="87" xfId="0" applyFont="1" applyBorder="1" applyAlignment="1">
      <alignment horizontal="center" vertical="center"/>
    </xf>
    <xf numFmtId="166" fontId="13" fillId="0" borderId="87" xfId="45" applyFont="1" applyBorder="1" applyAlignment="1">
      <alignment horizontal="center" vertical="center"/>
    </xf>
    <xf numFmtId="0" fontId="11" fillId="0" borderId="29" xfId="0" applyFont="1" applyBorder="1" applyAlignment="1">
      <alignment horizontal="center" vertical="center" wrapText="1"/>
    </xf>
    <xf numFmtId="3" fontId="14" fillId="6" borderId="28" xfId="0" applyNumberFormat="1" applyFont="1" applyFill="1" applyBorder="1" applyAlignment="1">
      <alignment horizontal="center" vertical="center" wrapText="1"/>
    </xf>
    <xf numFmtId="3" fontId="14" fillId="10" borderId="5" xfId="0" applyNumberFormat="1" applyFont="1" applyFill="1" applyBorder="1" applyAlignment="1">
      <alignment horizontal="center" vertical="center" wrapText="1"/>
    </xf>
    <xf numFmtId="0" fontId="11" fillId="0" borderId="74" xfId="0" applyFont="1" applyBorder="1" applyAlignment="1" applyProtection="1">
      <alignment vertical="center" wrapText="1"/>
      <protection locked="0"/>
    </xf>
    <xf numFmtId="0" fontId="5" fillId="0" borderId="8" xfId="46" applyBorder="1" applyAlignment="1">
      <alignment horizontal="center" vertical="center" wrapText="1"/>
    </xf>
    <xf numFmtId="0" fontId="16" fillId="0" borderId="0" xfId="0" applyFont="1" applyAlignment="1">
      <alignment horizontal="center" vertical="center"/>
    </xf>
    <xf numFmtId="0" fontId="14" fillId="0" borderId="8" xfId="0" applyFont="1" applyBorder="1" applyAlignment="1">
      <alignment horizontal="center" vertical="center"/>
    </xf>
    <xf numFmtId="164" fontId="14" fillId="0" borderId="10" xfId="44" applyNumberFormat="1" applyFont="1" applyBorder="1" applyAlignment="1">
      <alignment horizontal="center" vertical="center"/>
    </xf>
    <xf numFmtId="164" fontId="13" fillId="4" borderId="51" xfId="44" applyNumberFormat="1" applyFont="1" applyFill="1" applyBorder="1" applyAlignment="1">
      <alignment horizontal="center" vertical="center"/>
    </xf>
    <xf numFmtId="0" fontId="32" fillId="0" borderId="15" xfId="0" applyFont="1" applyBorder="1" applyAlignment="1">
      <alignment horizontal="left" vertical="center" wrapText="1"/>
    </xf>
    <xf numFmtId="0" fontId="11" fillId="0" borderId="60" xfId="0" applyFont="1" applyBorder="1" applyAlignment="1">
      <alignment horizontal="center" vertical="center"/>
    </xf>
    <xf numFmtId="0" fontId="14" fillId="0" borderId="1" xfId="15" applyFont="1" applyBorder="1" applyAlignment="1">
      <alignment horizontal="center" vertical="center" wrapText="1"/>
    </xf>
    <xf numFmtId="0" fontId="14" fillId="0" borderId="2" xfId="15" applyFont="1" applyBorder="1" applyAlignment="1">
      <alignment horizontal="center" vertical="center" wrapText="1"/>
    </xf>
    <xf numFmtId="0" fontId="14" fillId="0" borderId="3" xfId="15" applyFont="1" applyBorder="1" applyAlignment="1">
      <alignment horizontal="center" vertical="center" wrapText="1"/>
    </xf>
    <xf numFmtId="0" fontId="14" fillId="0" borderId="0" xfId="15" applyFont="1" applyAlignment="1">
      <alignment vertical="center" wrapText="1"/>
    </xf>
    <xf numFmtId="0" fontId="14" fillId="0" borderId="11" xfId="15" applyFont="1" applyBorder="1" applyAlignment="1">
      <alignment horizontal="center" vertical="center" wrapText="1"/>
    </xf>
    <xf numFmtId="0" fontId="14" fillId="0" borderId="7" xfId="15" applyFont="1" applyBorder="1" applyAlignment="1">
      <alignment horizontal="center" vertical="center" wrapText="1"/>
    </xf>
    <xf numFmtId="0" fontId="14" fillId="0" borderId="9" xfId="15" applyFont="1" applyBorder="1" applyAlignment="1">
      <alignment horizontal="center" vertical="center" wrapText="1"/>
    </xf>
    <xf numFmtId="0" fontId="11" fillId="0" borderId="7" xfId="29" applyFont="1" applyBorder="1" applyAlignment="1">
      <alignment horizontal="center" vertical="center" wrapText="1"/>
    </xf>
    <xf numFmtId="0" fontId="14" fillId="0" borderId="4" xfId="15" applyFont="1" applyBorder="1" applyAlignment="1">
      <alignment horizontal="center" vertical="center" wrapText="1"/>
    </xf>
    <xf numFmtId="0" fontId="14" fillId="0" borderId="5" xfId="15" applyFont="1" applyBorder="1" applyAlignment="1">
      <alignment horizontal="center" vertical="center" wrapText="1"/>
    </xf>
    <xf numFmtId="0" fontId="14" fillId="0" borderId="34" xfId="15" applyFont="1" applyBorder="1" applyAlignment="1">
      <alignment horizontal="center" vertical="center" wrapText="1"/>
    </xf>
    <xf numFmtId="14" fontId="14" fillId="0" borderId="15" xfId="15" applyNumberFormat="1" applyFont="1" applyBorder="1" applyAlignment="1">
      <alignment horizontal="center" vertical="center" wrapText="1"/>
    </xf>
    <xf numFmtId="0" fontId="14" fillId="0" borderId="8" xfId="15" applyFont="1" applyBorder="1" applyAlignment="1">
      <alignment horizontal="center" vertical="center" wrapText="1"/>
    </xf>
    <xf numFmtId="0" fontId="14" fillId="0" borderId="30" xfId="15" applyFont="1" applyBorder="1" applyAlignment="1">
      <alignment horizontal="center" vertical="center" wrapText="1"/>
    </xf>
    <xf numFmtId="0" fontId="14" fillId="0" borderId="23" xfId="15" applyFont="1" applyBorder="1" applyAlignment="1">
      <alignment horizontal="center" vertical="center" wrapText="1"/>
    </xf>
    <xf numFmtId="0" fontId="14" fillId="0" borderId="29" xfId="15" applyFont="1" applyBorder="1" applyAlignment="1">
      <alignment horizontal="center" vertical="center" wrapText="1"/>
    </xf>
    <xf numFmtId="0" fontId="14" fillId="0" borderId="0" xfId="15" applyFont="1" applyAlignment="1">
      <alignment horizontal="center" vertical="center"/>
    </xf>
    <xf numFmtId="49" fontId="25" fillId="9" borderId="0" xfId="29" applyNumberFormat="1" applyFont="1" applyFill="1" applyBorder="1" applyAlignment="1">
      <alignment horizontal="center" vertical="center"/>
    </xf>
    <xf numFmtId="49" fontId="20" fillId="9" borderId="0" xfId="29" applyNumberFormat="1" applyFont="1" applyFill="1" applyBorder="1" applyAlignment="1">
      <alignment horizontal="center" vertical="center"/>
    </xf>
    <xf numFmtId="0" fontId="11" fillId="0" borderId="8" xfId="29" applyFont="1" applyBorder="1" applyAlignment="1">
      <alignment horizontal="center" vertical="center" wrapText="1"/>
    </xf>
    <xf numFmtId="0" fontId="20" fillId="9" borderId="0" xfId="29" applyNumberFormat="1" applyFont="1" applyFill="1" applyBorder="1" applyAlignment="1">
      <alignment horizontal="center" vertical="center"/>
    </xf>
    <xf numFmtId="0" fontId="13" fillId="0" borderId="60" xfId="0" applyFont="1" applyBorder="1" applyAlignment="1">
      <alignment horizontal="center" vertical="center"/>
    </xf>
    <xf numFmtId="14" fontId="11" fillId="0" borderId="10" xfId="0" applyNumberFormat="1" applyFont="1" applyBorder="1" applyAlignment="1">
      <alignment horizontal="center" vertical="center" wrapText="1"/>
    </xf>
    <xf numFmtId="0" fontId="11" fillId="0" borderId="15" xfId="0" applyFont="1" applyBorder="1" applyAlignment="1" applyProtection="1">
      <alignment vertical="center" wrapText="1"/>
      <protection locked="0"/>
    </xf>
    <xf numFmtId="0" fontId="17" fillId="0" borderId="43" xfId="0" quotePrefix="1" applyFont="1" applyBorder="1" applyAlignment="1">
      <alignment horizontal="center" vertical="center"/>
    </xf>
    <xf numFmtId="0" fontId="11" fillId="0" borderId="1" xfId="0" applyFont="1" applyBorder="1" applyAlignment="1" applyProtection="1">
      <alignment horizontal="center" vertical="center"/>
      <protection locked="0"/>
    </xf>
    <xf numFmtId="0" fontId="5" fillId="0" borderId="21" xfId="46" applyBorder="1" applyAlignment="1" applyProtection="1">
      <alignment vertical="center" wrapText="1"/>
      <protection locked="0"/>
    </xf>
    <xf numFmtId="0" fontId="11" fillId="0" borderId="3" xfId="0" applyFont="1" applyBorder="1" applyAlignment="1" applyProtection="1">
      <alignment horizontal="center" vertical="center"/>
      <protection locked="0"/>
    </xf>
    <xf numFmtId="0" fontId="32" fillId="0" borderId="15" xfId="0" applyFont="1" applyBorder="1" applyAlignment="1">
      <alignment horizontal="center" vertical="center" wrapText="1"/>
    </xf>
    <xf numFmtId="0" fontId="11" fillId="0" borderId="15" xfId="0" applyFont="1" applyBorder="1" applyAlignment="1" applyProtection="1">
      <alignment horizontal="center" vertical="center" wrapText="1"/>
      <protection locked="0"/>
    </xf>
    <xf numFmtId="0" fontId="11" fillId="0" borderId="2" xfId="0" quotePrefix="1" applyFont="1" applyBorder="1" applyAlignment="1" applyProtection="1">
      <alignment horizontal="center" vertical="center"/>
      <protection locked="0"/>
    </xf>
    <xf numFmtId="0" fontId="5" fillId="0" borderId="62" xfId="46" applyBorder="1" applyAlignment="1" applyProtection="1">
      <alignment horizontal="center" vertical="center" wrapText="1"/>
      <protection locked="0"/>
    </xf>
    <xf numFmtId="0" fontId="11" fillId="0" borderId="15" xfId="0" applyFont="1" applyBorder="1" applyAlignment="1" applyProtection="1">
      <alignment horizontal="center" vertical="center"/>
      <protection locked="0"/>
    </xf>
    <xf numFmtId="0" fontId="11" fillId="0" borderId="4" xfId="0" applyFont="1" applyBorder="1" applyAlignment="1" applyProtection="1">
      <alignment horizontal="center" vertical="center" wrapText="1"/>
      <protection locked="0"/>
    </xf>
    <xf numFmtId="0" fontId="31" fillId="6" borderId="0" xfId="0" applyFont="1" applyFill="1" applyAlignment="1">
      <alignment horizontal="center" vertical="center" wrapText="1"/>
    </xf>
    <xf numFmtId="0" fontId="30" fillId="0" borderId="0" xfId="0" applyFont="1" applyAlignment="1">
      <alignment horizontal="center" vertical="center" wrapText="1"/>
    </xf>
    <xf numFmtId="14" fontId="5" fillId="6" borderId="7" xfId="46" applyNumberFormat="1" applyFill="1" applyBorder="1" applyAlignment="1">
      <alignment horizontal="center" vertical="center" wrapText="1"/>
    </xf>
    <xf numFmtId="14" fontId="15" fillId="0" borderId="7" xfId="7" applyNumberFormat="1" applyFont="1" applyBorder="1" applyAlignment="1">
      <alignment horizontal="center" vertical="center" wrapText="1"/>
    </xf>
    <xf numFmtId="0" fontId="14" fillId="0" borderId="0" xfId="0" applyFont="1" applyAlignment="1">
      <alignment horizontal="center" vertical="center" wrapText="1"/>
    </xf>
    <xf numFmtId="0" fontId="27" fillId="0" borderId="0" xfId="0" applyFont="1" applyAlignment="1">
      <alignment horizontal="center" vertical="center" wrapText="1"/>
    </xf>
    <xf numFmtId="0" fontId="10" fillId="13" borderId="11" xfId="0" applyFont="1" applyFill="1" applyBorder="1" applyAlignment="1">
      <alignment horizontal="left" vertical="center"/>
    </xf>
    <xf numFmtId="0" fontId="10" fillId="13" borderId="14" xfId="0" applyFont="1" applyFill="1" applyBorder="1" applyAlignment="1">
      <alignment horizontal="center" vertical="center"/>
    </xf>
    <xf numFmtId="0" fontId="10" fillId="13" borderId="62" xfId="0" applyFont="1" applyFill="1" applyBorder="1" applyAlignment="1">
      <alignment horizontal="center" vertical="center"/>
    </xf>
    <xf numFmtId="14" fontId="11" fillId="6" borderId="7" xfId="0" applyNumberFormat="1" applyFont="1" applyFill="1" applyBorder="1" applyAlignment="1">
      <alignment horizontal="center" vertical="center" wrapText="1"/>
    </xf>
    <xf numFmtId="0" fontId="10" fillId="0" borderId="0" xfId="0" applyFont="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5" fillId="0" borderId="5" xfId="7" applyBorder="1" applyAlignment="1">
      <alignment horizontal="center" vertical="center" wrapText="1"/>
    </xf>
    <xf numFmtId="0" fontId="15" fillId="0" borderId="5"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2" fillId="5" borderId="1" xfId="4" applyFont="1" applyFill="1" applyBorder="1" applyAlignment="1">
      <alignment horizontal="center" vertical="center"/>
    </xf>
    <xf numFmtId="0" fontId="12" fillId="5" borderId="4" xfId="4" applyFont="1" applyFill="1" applyBorder="1" applyAlignment="1">
      <alignment horizontal="center" vertical="center"/>
    </xf>
    <xf numFmtId="0" fontId="12" fillId="0" borderId="0" xfId="4" applyFont="1" applyAlignment="1">
      <alignment horizontal="left" vertical="center"/>
    </xf>
    <xf numFmtId="0" fontId="14" fillId="0" borderId="0" xfId="4" applyFont="1" applyAlignment="1">
      <alignment horizontal="left"/>
    </xf>
    <xf numFmtId="0" fontId="10" fillId="3" borderId="12" xfId="4" applyFont="1" applyFill="1" applyBorder="1" applyAlignment="1">
      <alignment horizontal="center" vertical="center"/>
    </xf>
    <xf numFmtId="0" fontId="17" fillId="0" borderId="41" xfId="4" applyFont="1" applyBorder="1" applyAlignment="1">
      <alignment horizontal="left" vertical="center"/>
    </xf>
    <xf numFmtId="0" fontId="12" fillId="0" borderId="41" xfId="4" applyFont="1" applyBorder="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left" vertical="center" wrapText="1"/>
    </xf>
    <xf numFmtId="0" fontId="14" fillId="0" borderId="0" xfId="0" applyFont="1" applyAlignment="1">
      <alignment horizontal="left" vertical="center" wrapText="1"/>
    </xf>
    <xf numFmtId="0" fontId="10" fillId="2" borderId="2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4" borderId="22" xfId="0" applyFont="1" applyFill="1" applyBorder="1" applyAlignment="1">
      <alignment horizontal="center" vertical="center"/>
    </xf>
    <xf numFmtId="0" fontId="13" fillId="4" borderId="19" xfId="0" applyFont="1" applyFill="1" applyBorder="1" applyAlignment="1">
      <alignment horizontal="center" vertical="center"/>
    </xf>
    <xf numFmtId="0" fontId="12" fillId="12" borderId="42" xfId="0" applyFont="1" applyFill="1" applyBorder="1" applyAlignment="1">
      <alignment horizontal="center" vertical="center" wrapText="1"/>
    </xf>
    <xf numFmtId="0" fontId="12" fillId="12" borderId="87" xfId="0" applyFont="1" applyFill="1" applyBorder="1" applyAlignment="1">
      <alignment horizontal="center" vertical="center" wrapText="1"/>
    </xf>
    <xf numFmtId="0" fontId="12" fillId="12" borderId="92" xfId="0" applyFont="1" applyFill="1" applyBorder="1" applyAlignment="1">
      <alignment horizontal="center" vertical="center" wrapText="1"/>
    </xf>
    <xf numFmtId="0" fontId="12" fillId="12" borderId="84" xfId="0" applyFont="1" applyFill="1" applyBorder="1" applyAlignment="1">
      <alignment horizontal="center" vertical="center"/>
    </xf>
    <xf numFmtId="0" fontId="12" fillId="12" borderId="93" xfId="0" applyFont="1" applyFill="1" applyBorder="1" applyAlignment="1">
      <alignment horizontal="center" vertical="center"/>
    </xf>
    <xf numFmtId="0" fontId="13" fillId="0" borderId="0" xfId="0" applyFont="1" applyAlignment="1" applyProtection="1">
      <alignment horizontal="left" vertical="center"/>
      <protection locked="0"/>
    </xf>
    <xf numFmtId="0" fontId="13" fillId="2" borderId="56" xfId="0" applyFont="1" applyFill="1" applyBorder="1" applyAlignment="1" applyProtection="1">
      <alignment horizontal="center" vertical="center" wrapText="1"/>
      <protection locked="0"/>
    </xf>
    <xf numFmtId="0" fontId="13" fillId="2" borderId="91" xfId="0" applyFont="1" applyFill="1" applyBorder="1" applyAlignment="1" applyProtection="1">
      <alignment horizontal="center" vertical="center" wrapText="1"/>
      <protection locked="0"/>
    </xf>
    <xf numFmtId="0" fontId="13" fillId="2" borderId="57" xfId="0" applyFont="1" applyFill="1" applyBorder="1" applyAlignment="1" applyProtection="1">
      <alignment horizontal="center" vertical="center" wrapText="1"/>
      <protection locked="0"/>
    </xf>
    <xf numFmtId="0" fontId="10" fillId="2" borderId="35" xfId="1" applyFont="1" applyFill="1" applyBorder="1" applyAlignment="1" applyProtection="1">
      <alignment horizontal="center" vertical="center" wrapText="1"/>
      <protection locked="0"/>
    </xf>
    <xf numFmtId="0" fontId="10" fillId="2" borderId="81" xfId="1" applyFont="1" applyFill="1" applyBorder="1" applyAlignment="1" applyProtection="1">
      <alignment horizontal="center" vertical="center" wrapText="1"/>
      <protection locked="0"/>
    </xf>
    <xf numFmtId="0" fontId="10" fillId="2" borderId="36" xfId="1" applyFont="1" applyFill="1" applyBorder="1" applyAlignment="1" applyProtection="1">
      <alignment horizontal="center" vertical="center" wrapText="1"/>
      <protection locked="0"/>
    </xf>
    <xf numFmtId="0" fontId="10" fillId="2" borderId="61" xfId="1" applyFont="1" applyFill="1" applyBorder="1" applyAlignment="1" applyProtection="1">
      <alignment horizontal="center" vertical="center" wrapText="1"/>
      <protection locked="0"/>
    </xf>
    <xf numFmtId="0" fontId="14" fillId="0" borderId="41"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18" fillId="2" borderId="23" xfId="1" applyFont="1" applyFill="1" applyBorder="1" applyAlignment="1" applyProtection="1">
      <alignment horizontal="center" vertical="center" wrapText="1"/>
      <protection locked="0"/>
    </xf>
    <xf numFmtId="0" fontId="18" fillId="2" borderId="79" xfId="1" applyFont="1" applyFill="1" applyBorder="1" applyAlignment="1" applyProtection="1">
      <alignment horizontal="center" vertical="center" wrapText="1"/>
      <protection locked="0"/>
    </xf>
    <xf numFmtId="0" fontId="18" fillId="2" borderId="45" xfId="1"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90" wrapText="1"/>
    </xf>
    <xf numFmtId="0" fontId="13" fillId="2" borderId="87" xfId="0" applyFont="1" applyFill="1" applyBorder="1" applyAlignment="1">
      <alignment horizontal="center" vertical="center" textRotation="90" wrapText="1"/>
    </xf>
    <xf numFmtId="0" fontId="13" fillId="2" borderId="97" xfId="0" applyFont="1" applyFill="1" applyBorder="1" applyAlignment="1">
      <alignment horizontal="center" vertical="center" textRotation="90" wrapText="1"/>
    </xf>
    <xf numFmtId="0" fontId="13" fillId="2" borderId="4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96"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0" fillId="2" borderId="84" xfId="1" applyFont="1" applyFill="1" applyBorder="1" applyAlignment="1" applyProtection="1">
      <alignment horizontal="center" vertical="center" wrapText="1"/>
      <protection locked="0"/>
    </xf>
    <xf numFmtId="0" fontId="10" fillId="2" borderId="34" xfId="1" applyFont="1" applyFill="1" applyBorder="1" applyAlignment="1" applyProtection="1">
      <alignment horizontal="center" vertical="center" wrapText="1"/>
      <protection locked="0"/>
    </xf>
    <xf numFmtId="0" fontId="10" fillId="2" borderId="96" xfId="1" applyFont="1" applyFill="1" applyBorder="1" applyAlignment="1" applyProtection="1">
      <alignment vertical="center" wrapText="1"/>
      <protection locked="0"/>
    </xf>
    <xf numFmtId="0" fontId="10" fillId="2" borderId="74" xfId="1" applyFont="1" applyFill="1" applyBorder="1" applyAlignment="1" applyProtection="1">
      <alignment vertical="center" wrapText="1"/>
      <protection locked="0"/>
    </xf>
    <xf numFmtId="0" fontId="10" fillId="2" borderId="40" xfId="1" applyFont="1" applyFill="1" applyBorder="1" applyAlignment="1" applyProtection="1">
      <alignment horizontal="center" vertical="center" wrapText="1"/>
      <protection locked="0"/>
    </xf>
    <xf numFmtId="0" fontId="10" fillId="2" borderId="33" xfId="1" applyFont="1" applyFill="1" applyBorder="1" applyAlignment="1" applyProtection="1">
      <alignment horizontal="center" vertical="center" wrapText="1"/>
      <protection locked="0"/>
    </xf>
    <xf numFmtId="0" fontId="14" fillId="10" borderId="96" xfId="0" applyFont="1" applyFill="1" applyBorder="1" applyAlignment="1">
      <alignment vertical="center" wrapText="1"/>
    </xf>
    <xf numFmtId="0" fontId="14" fillId="10" borderId="81" xfId="0" applyFont="1" applyFill="1" applyBorder="1" applyAlignment="1">
      <alignment vertical="center" wrapText="1"/>
    </xf>
    <xf numFmtId="0" fontId="14" fillId="10" borderId="95" xfId="0" applyFont="1" applyFill="1" applyBorder="1" applyAlignment="1">
      <alignment vertical="center" wrapText="1"/>
    </xf>
    <xf numFmtId="0" fontId="14" fillId="10" borderId="40" xfId="0" applyFont="1" applyFill="1" applyBorder="1" applyAlignment="1">
      <alignment horizontal="left" vertical="center" wrapText="1"/>
    </xf>
    <xf numFmtId="0" fontId="14" fillId="10" borderId="61"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94" xfId="0" applyFont="1" applyFill="1" applyBorder="1" applyAlignment="1">
      <alignment vertical="center" wrapText="1"/>
    </xf>
    <xf numFmtId="0" fontId="14" fillId="10" borderId="36" xfId="0" applyFont="1" applyFill="1" applyBorder="1" applyAlignment="1">
      <alignment horizontal="left" vertical="center" wrapTex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3" xfId="0" applyFont="1" applyFill="1" applyBorder="1" applyAlignment="1">
      <alignment horizontal="center" vertical="center"/>
    </xf>
    <xf numFmtId="0" fontId="17" fillId="10" borderId="35" xfId="0" applyFont="1" applyFill="1" applyBorder="1" applyAlignment="1">
      <alignment horizontal="left" vertical="center" wrapText="1"/>
    </xf>
    <xf numFmtId="0" fontId="17" fillId="10" borderId="15" xfId="0" applyFont="1" applyFill="1" applyBorder="1" applyAlignment="1">
      <alignment horizontal="left" vertical="center" wrapText="1"/>
    </xf>
    <xf numFmtId="0" fontId="17" fillId="10" borderId="37" xfId="0" applyFont="1" applyFill="1" applyBorder="1" applyAlignment="1">
      <alignment horizontal="left" vertical="center" wrapText="1"/>
    </xf>
    <xf numFmtId="0" fontId="17" fillId="10" borderId="50" xfId="0" applyFont="1" applyFill="1" applyBorder="1" applyAlignment="1">
      <alignment horizontal="left" vertical="center" wrapText="1"/>
    </xf>
    <xf numFmtId="0" fontId="17" fillId="10" borderId="30" xfId="0" applyFont="1" applyFill="1" applyBorder="1" applyAlignment="1">
      <alignment horizontal="left" vertical="center" wrapText="1"/>
    </xf>
    <xf numFmtId="0" fontId="17" fillId="10" borderId="62" xfId="0" applyFont="1" applyFill="1" applyBorder="1" applyAlignment="1">
      <alignment horizontal="left" vertical="center" wrapText="1"/>
    </xf>
    <xf numFmtId="0" fontId="17" fillId="11" borderId="23" xfId="0" applyFont="1" applyFill="1" applyBorder="1" applyAlignment="1">
      <alignment horizontal="left" vertical="center" wrapText="1"/>
    </xf>
    <xf numFmtId="0" fontId="17" fillId="11" borderId="79" xfId="0" applyFont="1" applyFill="1" applyBorder="1" applyAlignment="1">
      <alignment horizontal="left" vertical="center" wrapText="1"/>
    </xf>
    <xf numFmtId="0" fontId="17" fillId="11" borderId="14" xfId="0" applyFont="1" applyFill="1" applyBorder="1" applyAlignment="1">
      <alignment horizontal="left" vertical="center" wrapText="1"/>
    </xf>
    <xf numFmtId="0" fontId="17" fillId="10" borderId="23" xfId="0" applyFont="1" applyFill="1" applyBorder="1" applyAlignment="1">
      <alignment horizontal="left" vertical="center" wrapText="1"/>
    </xf>
    <xf numFmtId="0" fontId="17" fillId="10" borderId="14" xfId="0" applyFont="1" applyFill="1" applyBorder="1" applyAlignment="1">
      <alignment horizontal="left" vertical="center" wrapText="1"/>
    </xf>
    <xf numFmtId="0" fontId="17" fillId="10" borderId="24" xfId="0" applyFont="1" applyFill="1" applyBorder="1" applyAlignment="1">
      <alignment horizontal="left" vertical="center" wrapText="1"/>
    </xf>
    <xf numFmtId="0" fontId="17" fillId="10" borderId="79" xfId="0" applyFont="1" applyFill="1" applyBorder="1" applyAlignment="1">
      <alignment horizontal="left" vertical="center" wrapText="1"/>
    </xf>
    <xf numFmtId="0" fontId="17" fillId="10" borderId="45" xfId="0" applyFont="1" applyFill="1" applyBorder="1" applyAlignment="1">
      <alignment horizontal="left" vertical="center" wrapText="1"/>
    </xf>
    <xf numFmtId="0" fontId="17" fillId="10" borderId="56" xfId="0" applyFont="1" applyFill="1" applyBorder="1" applyAlignment="1">
      <alignment horizontal="left" vertical="center" wrapText="1"/>
    </xf>
    <xf numFmtId="0" fontId="17" fillId="10" borderId="91" xfId="0" applyFont="1" applyFill="1" applyBorder="1" applyAlignment="1">
      <alignment horizontal="left" vertical="center" wrapText="1"/>
    </xf>
    <xf numFmtId="0" fontId="17" fillId="10" borderId="57" xfId="0" applyFont="1" applyFill="1" applyBorder="1" applyAlignment="1">
      <alignment horizontal="left" vertical="center" wrapText="1"/>
    </xf>
    <xf numFmtId="0" fontId="17" fillId="10" borderId="29" xfId="0" applyFont="1" applyFill="1" applyBorder="1" applyAlignment="1">
      <alignment horizontal="left" vertical="center" wrapText="1"/>
    </xf>
    <xf numFmtId="0" fontId="17" fillId="10" borderId="28" xfId="0" applyFont="1" applyFill="1" applyBorder="1" applyAlignment="1">
      <alignment horizontal="left" vertical="center" wrapText="1"/>
    </xf>
    <xf numFmtId="0" fontId="17" fillId="11" borderId="29" xfId="0" applyFont="1" applyFill="1" applyBorder="1" applyAlignment="1">
      <alignment horizontal="left" vertical="center" wrapText="1"/>
    </xf>
    <xf numFmtId="0" fontId="17" fillId="11" borderId="85" xfId="0" applyFont="1" applyFill="1" applyBorder="1" applyAlignment="1">
      <alignment horizontal="left" vertical="center" wrapText="1"/>
    </xf>
    <xf numFmtId="0" fontId="17" fillId="11" borderId="28" xfId="0" applyFont="1" applyFill="1" applyBorder="1" applyAlignment="1">
      <alignment horizontal="left" vertical="center" wrapText="1"/>
    </xf>
    <xf numFmtId="0" fontId="12" fillId="2" borderId="55" xfId="0" applyFont="1" applyFill="1" applyBorder="1" applyAlignment="1">
      <alignment horizontal="center" vertical="center" textRotation="90" wrapText="1"/>
    </xf>
    <xf numFmtId="0" fontId="12" fillId="2" borderId="87" xfId="0" applyFont="1" applyFill="1" applyBorder="1" applyAlignment="1">
      <alignment horizontal="center" vertical="center" textRotation="90" wrapText="1"/>
    </xf>
    <xf numFmtId="0" fontId="12" fillId="2" borderId="60" xfId="0" applyFont="1" applyFill="1" applyBorder="1" applyAlignment="1">
      <alignment horizontal="center" vertical="center" textRotation="90" wrapText="1"/>
    </xf>
    <xf numFmtId="0" fontId="17" fillId="10" borderId="94" xfId="0" applyFont="1" applyFill="1" applyBorder="1" applyAlignment="1">
      <alignment horizontal="left" vertical="center" wrapText="1"/>
    </xf>
    <xf numFmtId="0" fontId="17" fillId="10" borderId="58" xfId="0" applyFont="1" applyFill="1" applyBorder="1" applyAlignment="1">
      <alignment horizontal="left" vertical="center" wrapText="1"/>
    </xf>
    <xf numFmtId="0" fontId="17" fillId="10" borderId="80" xfId="0" applyFont="1" applyFill="1" applyBorder="1" applyAlignment="1">
      <alignment horizontal="left" vertical="center" wrapText="1"/>
    </xf>
    <xf numFmtId="0" fontId="17" fillId="10" borderId="39" xfId="0" applyFont="1" applyFill="1" applyBorder="1" applyAlignment="1">
      <alignment horizontal="left" vertical="center" wrapText="1"/>
    </xf>
    <xf numFmtId="0" fontId="17" fillId="10" borderId="41" xfId="0" applyFont="1" applyFill="1" applyBorder="1" applyAlignment="1">
      <alignment horizontal="left" vertical="center" wrapText="1"/>
    </xf>
    <xf numFmtId="0" fontId="17" fillId="10" borderId="43"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3" fillId="0" borderId="0" xfId="0" applyFont="1" applyAlignment="1">
      <alignment horizontal="left" vertical="center" wrapText="1"/>
    </xf>
    <xf numFmtId="0" fontId="14" fillId="6" borderId="0" xfId="0" applyFont="1" applyFill="1" applyAlignment="1">
      <alignment horizontal="left" vertical="center" wrapText="1"/>
    </xf>
    <xf numFmtId="0" fontId="10" fillId="6" borderId="0" xfId="0" applyFont="1" applyFill="1" applyAlignment="1">
      <alignment horizontal="left"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2" xfId="0" applyFont="1" applyFill="1" applyBorder="1" applyAlignment="1">
      <alignment horizontal="left" vertical="center" wrapText="1" indent="1"/>
    </xf>
    <xf numFmtId="0" fontId="14" fillId="2" borderId="36" xfId="0" applyFont="1" applyFill="1" applyBorder="1" applyAlignment="1">
      <alignment horizontal="left" vertical="center" wrapText="1" indent="1"/>
    </xf>
    <xf numFmtId="0" fontId="14" fillId="2" borderId="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4" xfId="0" applyFont="1" applyFill="1" applyBorder="1" applyAlignment="1">
      <alignment horizontal="left" vertical="center" wrapText="1" indent="1"/>
    </xf>
    <xf numFmtId="0" fontId="14" fillId="2" borderId="32" xfId="0" applyFont="1" applyFill="1" applyBorder="1" applyAlignment="1">
      <alignment horizontal="center" vertical="center" wrapText="1"/>
    </xf>
    <xf numFmtId="0" fontId="14" fillId="2" borderId="37" xfId="0" applyFont="1" applyFill="1" applyBorder="1" applyAlignment="1">
      <alignment horizontal="center" vertical="center" wrapText="1"/>
    </xf>
    <xf numFmtId="49" fontId="14" fillId="9" borderId="0" xfId="29" applyNumberFormat="1" applyFont="1" applyFill="1" applyBorder="1" applyAlignment="1">
      <alignment horizontal="center" vertical="center" wrapText="1"/>
    </xf>
    <xf numFmtId="0" fontId="17" fillId="7" borderId="13" xfId="15" applyFont="1" applyFill="1" applyBorder="1" applyAlignment="1">
      <alignment horizontal="center" vertical="center" wrapText="1"/>
    </xf>
    <xf numFmtId="0" fontId="17" fillId="7" borderId="25" xfId="15" applyFont="1" applyFill="1" applyBorder="1" applyAlignment="1">
      <alignment horizontal="center" vertical="center" wrapText="1"/>
    </xf>
    <xf numFmtId="49" fontId="10" fillId="9" borderId="0" xfId="29" applyNumberFormat="1" applyFont="1" applyFill="1" applyBorder="1" applyAlignment="1">
      <alignment horizontal="center" vertical="center"/>
    </xf>
    <xf numFmtId="49" fontId="24" fillId="9" borderId="0" xfId="29" applyNumberFormat="1" applyFont="1" applyFill="1" applyBorder="1" applyAlignment="1">
      <alignment horizontal="center" vertical="center"/>
    </xf>
    <xf numFmtId="0" fontId="14" fillId="2" borderId="1" xfId="15" applyFont="1" applyFill="1" applyBorder="1" applyAlignment="1">
      <alignment horizontal="center" vertical="center" wrapText="1"/>
    </xf>
    <xf numFmtId="0" fontId="14" fillId="2" borderId="4" xfId="15" applyFont="1" applyFill="1" applyBorder="1" applyAlignment="1">
      <alignment horizontal="center" vertical="center" wrapText="1"/>
    </xf>
    <xf numFmtId="0" fontId="14" fillId="2" borderId="2" xfId="15" applyFont="1" applyFill="1" applyBorder="1" applyAlignment="1">
      <alignment horizontal="center" vertical="center" wrapText="1"/>
    </xf>
    <xf numFmtId="0" fontId="14" fillId="2" borderId="5" xfId="15" applyFont="1" applyFill="1" applyBorder="1" applyAlignment="1">
      <alignment horizontal="center" vertical="center" wrapText="1"/>
    </xf>
    <xf numFmtId="0" fontId="14" fillId="2" borderId="3" xfId="15" applyFont="1" applyFill="1" applyBorder="1" applyAlignment="1">
      <alignment horizontal="center" vertical="center" wrapText="1"/>
    </xf>
    <xf numFmtId="0" fontId="14" fillId="2" borderId="6" xfId="15" applyFont="1" applyFill="1" applyBorder="1" applyAlignment="1">
      <alignment horizontal="center" vertical="center" wrapText="1"/>
    </xf>
    <xf numFmtId="0" fontId="14" fillId="2" borderId="40" xfId="15" applyFont="1" applyFill="1" applyBorder="1" applyAlignment="1">
      <alignment horizontal="center" vertical="center" wrapText="1"/>
    </xf>
    <xf numFmtId="0" fontId="14" fillId="2" borderId="33" xfId="15" applyFont="1" applyFill="1" applyBorder="1" applyAlignment="1">
      <alignment horizontal="center" vertical="center" wrapText="1"/>
    </xf>
    <xf numFmtId="14" fontId="11" fillId="10" borderId="36" xfId="0" applyNumberFormat="1"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0" fontId="11" fillId="10" borderId="58" xfId="0" applyFont="1" applyFill="1" applyBorder="1" applyAlignment="1">
      <alignment horizontal="left" vertical="center" wrapText="1"/>
    </xf>
    <xf numFmtId="0" fontId="11" fillId="10" borderId="50" xfId="0" applyFont="1" applyFill="1" applyBorder="1" applyAlignment="1">
      <alignment horizontal="left" vertical="center" wrapText="1"/>
    </xf>
    <xf numFmtId="0" fontId="11" fillId="10" borderId="89" xfId="0" applyFont="1" applyFill="1" applyBorder="1" applyAlignment="1">
      <alignment horizontal="left" vertical="center" wrapText="1"/>
    </xf>
    <xf numFmtId="0" fontId="11" fillId="10" borderId="62" xfId="0" applyFont="1" applyFill="1" applyBorder="1" applyAlignment="1">
      <alignment horizontal="left" vertical="center" wrapText="1"/>
    </xf>
    <xf numFmtId="49" fontId="10" fillId="9" borderId="0" xfId="29" applyNumberFormat="1" applyFont="1" applyFill="1" applyBorder="1" applyAlignment="1">
      <alignment horizontal="left" vertical="center"/>
    </xf>
    <xf numFmtId="49" fontId="24" fillId="9" borderId="0" xfId="29" applyNumberFormat="1" applyFont="1" applyFill="1" applyBorder="1" applyAlignment="1">
      <alignment horizontal="left" vertical="center"/>
    </xf>
    <xf numFmtId="49" fontId="14" fillId="9" borderId="0" xfId="29" applyNumberFormat="1" applyFont="1" applyFill="1" applyBorder="1" applyAlignment="1">
      <alignment horizontal="left" vertical="center" wrapText="1"/>
    </xf>
    <xf numFmtId="14" fontId="11" fillId="10" borderId="24" xfId="0" applyNumberFormat="1" applyFont="1" applyFill="1" applyBorder="1" applyAlignment="1">
      <alignment horizontal="left" vertical="center" wrapText="1"/>
    </xf>
    <xf numFmtId="14" fontId="11" fillId="10" borderId="14" xfId="0" applyNumberFormat="1" applyFont="1" applyFill="1" applyBorder="1" applyAlignment="1">
      <alignment horizontal="left" vertical="center" wrapText="1"/>
    </xf>
    <xf numFmtId="14" fontId="13" fillId="2" borderId="22" xfId="0" applyNumberFormat="1" applyFont="1" applyFill="1" applyBorder="1" applyAlignment="1">
      <alignment horizontal="center" vertical="center" wrapText="1"/>
    </xf>
    <xf numFmtId="14" fontId="13" fillId="2" borderId="38" xfId="0" applyNumberFormat="1" applyFont="1" applyFill="1" applyBorder="1" applyAlignment="1">
      <alignment horizontal="center" vertical="center" wrapText="1"/>
    </xf>
    <xf numFmtId="14" fontId="11" fillId="10" borderId="89" xfId="0" applyNumberFormat="1" applyFont="1" applyFill="1" applyBorder="1" applyAlignment="1">
      <alignment horizontal="left" vertical="center" wrapText="1"/>
    </xf>
    <xf numFmtId="14" fontId="11" fillId="10" borderId="62" xfId="0" applyNumberFormat="1" applyFont="1" applyFill="1" applyBorder="1" applyAlignment="1">
      <alignment horizontal="left" vertical="center" wrapText="1"/>
    </xf>
    <xf numFmtId="0" fontId="11" fillId="10" borderId="24" xfId="0" applyFont="1" applyFill="1" applyBorder="1" applyAlignment="1">
      <alignment horizontal="left" vertical="center" wrapText="1"/>
    </xf>
    <xf numFmtId="0" fontId="11" fillId="10" borderId="14" xfId="0" applyFont="1" applyFill="1" applyBorder="1" applyAlignment="1">
      <alignment horizontal="left" vertical="center" wrapText="1"/>
    </xf>
    <xf numFmtId="0" fontId="11" fillId="10" borderId="90" xfId="0" applyFont="1" applyFill="1" applyBorder="1" applyAlignment="1">
      <alignment horizontal="left" vertical="center" wrapText="1"/>
    </xf>
    <xf numFmtId="0" fontId="11" fillId="10" borderId="28" xfId="0" applyFont="1" applyFill="1" applyBorder="1" applyAlignment="1">
      <alignment horizontal="left" vertical="center" wrapText="1"/>
    </xf>
    <xf numFmtId="0" fontId="11" fillId="10" borderId="88" xfId="0" applyFont="1" applyFill="1" applyBorder="1" applyAlignment="1">
      <alignment horizontal="left" vertical="center" wrapText="1"/>
    </xf>
    <xf numFmtId="0" fontId="11" fillId="10" borderId="11" xfId="0" applyFont="1" applyFill="1" applyBorder="1" applyAlignment="1">
      <alignment horizontal="justify" vertical="center" wrapText="1"/>
    </xf>
    <xf numFmtId="0" fontId="11" fillId="0" borderId="0" xfId="4" applyFont="1" applyAlignment="1" applyProtection="1">
      <alignment horizontal="left" vertical="center" wrapText="1"/>
      <protection locked="0"/>
    </xf>
    <xf numFmtId="0" fontId="11" fillId="6" borderId="7" xfId="0" applyFont="1" applyFill="1" applyBorder="1" applyAlignment="1" applyProtection="1">
      <alignment horizontal="left" vertical="center"/>
      <protection locked="0"/>
    </xf>
    <xf numFmtId="0" fontId="11" fillId="0" borderId="0" xfId="0" applyFont="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2" fillId="2" borderId="7" xfId="0" applyFont="1" applyFill="1" applyBorder="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13" fillId="2" borderId="7" xfId="0" applyFont="1" applyFill="1" applyBorder="1" applyAlignment="1">
      <alignment horizontal="center" vertical="center"/>
    </xf>
    <xf numFmtId="0" fontId="13" fillId="2" borderId="7" xfId="0" applyFont="1" applyFill="1" applyBorder="1" applyAlignment="1">
      <alignment horizontal="center" vertical="center" wrapText="1"/>
    </xf>
    <xf numFmtId="0" fontId="11" fillId="0" borderId="7" xfId="0" applyFont="1" applyBorder="1" applyAlignment="1">
      <alignment horizontal="left" vertical="center"/>
    </xf>
    <xf numFmtId="0" fontId="14" fillId="0" borderId="13" xfId="4" applyFont="1" applyBorder="1" applyAlignment="1"/>
    <xf numFmtId="0" fontId="14" fillId="0" borderId="25" xfId="4" applyFont="1" applyBorder="1" applyAlignment="1"/>
  </cellXfs>
  <cellStyles count="47">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Hyperlink" xfId="46" xr:uid="{00000000-000B-0000-0000-000008000000}"/>
    <cellStyle name="Millares [0]" xfId="45" builtinId="6"/>
    <cellStyle name="Millares 2" xfId="5" xr:uid="{00000000-0005-0000-0000-000004000000}"/>
    <cellStyle name="Millares 2 2" xfId="39" xr:uid="{6C4EDDF9-5EFA-4267-8BCA-D73D0979E767}"/>
    <cellStyle name="Millares 3" xfId="41" xr:uid="{93F0B095-6A93-4932-96F4-DDAC57A9302A}"/>
    <cellStyle name="Moneda" xfId="6" builtinId="4"/>
    <cellStyle name="Moneda [0]" xfId="44" builtinId="7"/>
    <cellStyle name="Moneda [0] 2" xfId="42" xr:uid="{C49E51AF-CA8D-42D1-9C07-E2E22276DAC1}"/>
    <cellStyle name="Moneda 2" xfId="31" xr:uid="{00000000-0005-0000-0000-000006000000}"/>
    <cellStyle name="Normal" xfId="0" builtinId="0"/>
    <cellStyle name="Normal 10" xfId="9" xr:uid="{00000000-0005-0000-0000-000008000000}"/>
    <cellStyle name="Normal 10 2" xfId="10" xr:uid="{00000000-0005-0000-0000-000009000000}"/>
    <cellStyle name="Normal 10 3" xfId="34" xr:uid="{00000000-0005-0000-0000-00000A000000}"/>
    <cellStyle name="Normal 11" xfId="3" xr:uid="{00000000-0005-0000-0000-00000B000000}"/>
    <cellStyle name="Normal 11 2" xfId="11" xr:uid="{00000000-0005-0000-0000-00000C000000}"/>
    <cellStyle name="Normal 12" xfId="12" xr:uid="{00000000-0005-0000-0000-00000D000000}"/>
    <cellStyle name="Normal 12 2" xfId="13" xr:uid="{00000000-0005-0000-0000-00000E000000}"/>
    <cellStyle name="Normal 13" xfId="14" xr:uid="{00000000-0005-0000-0000-00000F000000}"/>
    <cellStyle name="Normal 14" xfId="35" xr:uid="{00000000-0005-0000-0000-000010000000}"/>
    <cellStyle name="Normal 15" xfId="37" xr:uid="{00000000-0005-0000-0000-000011000000}"/>
    <cellStyle name="Normal 15 2" xfId="40" xr:uid="{7A373EF9-F179-443E-B472-128CF231B1E2}"/>
    <cellStyle name="Normal 2" xfId="1" xr:uid="{00000000-0005-0000-0000-000012000000}"/>
    <cellStyle name="Normal 2 2" xfId="15" xr:uid="{00000000-0005-0000-0000-000013000000}"/>
    <cellStyle name="Normal 2 2 2" xfId="36" xr:uid="{00000000-0005-0000-0000-000014000000}"/>
    <cellStyle name="Normal 3" xfId="2" xr:uid="{00000000-0005-0000-0000-000015000000}"/>
    <cellStyle name="Normal 3 2" xfId="29" xr:uid="{00000000-0005-0000-0000-000016000000}"/>
    <cellStyle name="Normal 4" xfId="4" xr:uid="{00000000-0005-0000-0000-000017000000}"/>
    <cellStyle name="Normal 4 2" xfId="16" xr:uid="{00000000-0005-0000-0000-000018000000}"/>
    <cellStyle name="Normal 4 2 2" xfId="33" xr:uid="{00000000-0005-0000-0000-000019000000}"/>
    <cellStyle name="Normal 4 3" xfId="32" xr:uid="{00000000-0005-0000-0000-00001A000000}"/>
    <cellStyle name="Normal 5" xfId="17" xr:uid="{00000000-0005-0000-0000-00001B000000}"/>
    <cellStyle name="Normal 5 2" xfId="18" xr:uid="{00000000-0005-0000-0000-00001C000000}"/>
    <cellStyle name="Normal 6" xfId="19" xr:uid="{00000000-0005-0000-0000-00001D000000}"/>
    <cellStyle name="Normal 6 2" xfId="20" xr:uid="{00000000-0005-0000-0000-00001E000000}"/>
    <cellStyle name="Normal 7" xfId="21" xr:uid="{00000000-0005-0000-0000-00001F000000}"/>
    <cellStyle name="Normal 7 2" xfId="22" xr:uid="{00000000-0005-0000-0000-000020000000}"/>
    <cellStyle name="Normal 8" xfId="23" xr:uid="{00000000-0005-0000-0000-000021000000}"/>
    <cellStyle name="Normal 8 2" xfId="24" xr:uid="{00000000-0005-0000-0000-000022000000}"/>
    <cellStyle name="Normal 9" xfId="25" xr:uid="{00000000-0005-0000-0000-000023000000}"/>
    <cellStyle name="Normal 9 2" xfId="26" xr:uid="{00000000-0005-0000-0000-000024000000}"/>
    <cellStyle name="Porcentaje 2" xfId="43" xr:uid="{0B378CE7-56A5-4E1E-9F2A-06FA0AF924DB}"/>
    <cellStyle name="Porcentual 2" xfId="27" xr:uid="{00000000-0005-0000-0000-000025000000}"/>
    <cellStyle name="Porcentual 2 2" xfId="2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Convenios2020\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venios2020/Users/cote/AppData/Local/Temp/Volumes/2t%20respaldo/Documents/proyecto%20orquesta%20marga%20marga/2016/Formulario%20Orquestas%20Profesionales%2020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nvenios2020/GAM/INFORMES/FORMATO%20GAM%2004.05.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atroamil.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emanaeducacionartistica.cultura.gob.cl/recorrido-tras-bambalinas/" TargetMode="External"/><Relationship Id="rId2" Type="http://schemas.openxmlformats.org/officeDocument/2006/relationships/hyperlink" Target="../../../../../../../../../../:f:/g/personal/storage_fundacionteatroamil_cl/EoYClXS2MadPowjXauLvq-IBzXslfvR5HQkE0cCHfCnU0A?e=PV2ACP" TargetMode="External"/><Relationship Id="rId1" Type="http://schemas.openxmlformats.org/officeDocument/2006/relationships/hyperlink" Target="../../../../../../../../../../:f:/g/personal/storage_fundacionteatroamil_cl/EnrYKYhyA0NLqCVd_SRlSXcBvBYA02RZtoF0Ixj1um6gQg?e=5FFkuK" TargetMode="External"/><Relationship Id="rId5" Type="http://schemas.openxmlformats.org/officeDocument/2006/relationships/printerSettings" Target="../printerSettings/printerSettings5.bin"/><Relationship Id="rId4" Type="http://schemas.openxmlformats.org/officeDocument/2006/relationships/hyperlink" Target="https://chilecultura.gob.cl/events/25533/"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teatroamil.cl/static/2024/docs/aportes/Otros-Aportes-mes-de-febrero-2024.pdf" TargetMode="External"/><Relationship Id="rId3" Type="http://schemas.openxmlformats.org/officeDocument/2006/relationships/hyperlink" Target="https://teatroamil.cl/static/2024/docs/convenios/REX-277-DE-2024.pdf" TargetMode="External"/><Relationship Id="rId7" Type="http://schemas.openxmlformats.org/officeDocument/2006/relationships/hyperlink" Target="https://teatroamil.cl/static/2024/docs/otros/Declaracion-Jurada-Equipo-a-Marzo_2024.pdf" TargetMode="External"/><Relationship Id="rId2" Type="http://schemas.openxmlformats.org/officeDocument/2006/relationships/hyperlink" Target="https://teatroamil.cl/transparencia/" TargetMode="External"/><Relationship Id="rId1" Type="http://schemas.openxmlformats.org/officeDocument/2006/relationships/hyperlink" Target="https://teatroamil.cl/static/2024/docs/aportes/Aportes-Enero-2024.pdf" TargetMode="External"/><Relationship Id="rId6" Type="http://schemas.openxmlformats.org/officeDocument/2006/relationships/hyperlink" Target="https://teatroamil.cl/static/2022/documentos/procedimientos/POLITICA_DE_CONTRATACIONES_2023.pdf" TargetMode="External"/><Relationship Id="rId11" Type="http://schemas.openxmlformats.org/officeDocument/2006/relationships/printerSettings" Target="../printerSettings/printerSettings8.bin"/><Relationship Id="rId5" Type="http://schemas.openxmlformats.org/officeDocument/2006/relationships/hyperlink" Target="https://teatroamil.cl/static/2024/docs/otros/Nomina-de-personal.pdf" TargetMode="External"/><Relationship Id="rId10" Type="http://schemas.openxmlformats.org/officeDocument/2006/relationships/hyperlink" Target="https://teatroamil.cl/static/2022/documentos/organigrama/organigrama.jpeg" TargetMode="External"/><Relationship Id="rId4" Type="http://schemas.openxmlformats.org/officeDocument/2006/relationships/hyperlink" Target="https://teatroamil.cl/static/2024/docs/otros/Nomina-Directorio.pdf" TargetMode="External"/><Relationship Id="rId9" Type="http://schemas.openxmlformats.org/officeDocument/2006/relationships/hyperlink" Target="https://teatroamil.cl/static/2024/docs/aportes/3-publicacion-Otros-Aportes-mes-de-marzo.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C030-B99C-4EFF-901B-B41F5A23426D}">
  <dimension ref="B1:E19"/>
  <sheetViews>
    <sheetView showGridLines="0" zoomScaleNormal="100" workbookViewId="0">
      <selection activeCell="C12" sqref="C12"/>
    </sheetView>
  </sheetViews>
  <sheetFormatPr defaultColWidth="11.42578125" defaultRowHeight="11.25"/>
  <cols>
    <col min="1" max="1" width="5.42578125" style="1" customWidth="1"/>
    <col min="2" max="2" width="34.28515625" style="1" customWidth="1"/>
    <col min="3" max="5" width="44" style="1" customWidth="1"/>
    <col min="6" max="16384" width="11.42578125" style="1"/>
  </cols>
  <sheetData>
    <row r="1" spans="2:5" ht="25.5" customHeight="1">
      <c r="B1" s="365" t="s">
        <v>0</v>
      </c>
      <c r="C1" s="365"/>
      <c r="D1" s="365"/>
      <c r="E1" s="365"/>
    </row>
    <row r="2" spans="2:5" ht="28.5" customHeight="1" thickBot="1">
      <c r="B2" s="8" t="s">
        <v>1</v>
      </c>
    </row>
    <row r="3" spans="2:5" ht="29.25" customHeight="1">
      <c r="B3" s="2" t="s">
        <v>2</v>
      </c>
      <c r="C3" s="366" t="s">
        <v>3</v>
      </c>
      <c r="D3" s="366"/>
      <c r="E3" s="367"/>
    </row>
    <row r="4" spans="2:5" ht="29.25" customHeight="1">
      <c r="B4" s="3" t="s">
        <v>4</v>
      </c>
      <c r="C4" s="368" t="s">
        <v>5</v>
      </c>
      <c r="D4" s="368"/>
      <c r="E4" s="369"/>
    </row>
    <row r="5" spans="2:5" ht="29.25" customHeight="1">
      <c r="B5" s="3" t="s">
        <v>6</v>
      </c>
      <c r="C5" s="368" t="s">
        <v>7</v>
      </c>
      <c r="D5" s="368"/>
      <c r="E5" s="369"/>
    </row>
    <row r="6" spans="2:5" ht="29.25" customHeight="1">
      <c r="B6" s="3" t="s">
        <v>8</v>
      </c>
      <c r="C6" s="368" t="s">
        <v>9</v>
      </c>
      <c r="D6" s="368"/>
      <c r="E6" s="369"/>
    </row>
    <row r="7" spans="2:5" ht="29.25" customHeight="1">
      <c r="B7" s="3" t="s">
        <v>10</v>
      </c>
      <c r="C7" s="368" t="s">
        <v>11</v>
      </c>
      <c r="D7" s="368"/>
      <c r="E7" s="369"/>
    </row>
    <row r="8" spans="2:5" ht="29.25" customHeight="1">
      <c r="B8" s="3" t="s">
        <v>12</v>
      </c>
      <c r="C8" s="368" t="s">
        <v>13</v>
      </c>
      <c r="D8" s="368"/>
      <c r="E8" s="369"/>
    </row>
    <row r="9" spans="2:5" ht="29.25" customHeight="1">
      <c r="B9" s="3" t="s">
        <v>14</v>
      </c>
      <c r="C9" s="368" t="s">
        <v>15</v>
      </c>
      <c r="D9" s="368"/>
      <c r="E9" s="369"/>
    </row>
    <row r="10" spans="2:5" ht="29.25" customHeight="1">
      <c r="B10" s="3" t="s">
        <v>16</v>
      </c>
      <c r="C10" s="373" t="s">
        <v>17</v>
      </c>
      <c r="D10" s="368"/>
      <c r="E10" s="369"/>
    </row>
    <row r="11" spans="2:5" ht="29.25" customHeight="1" thickBot="1">
      <c r="B11" s="4" t="s">
        <v>18</v>
      </c>
      <c r="C11" s="370" t="s">
        <v>19</v>
      </c>
      <c r="D11" s="371"/>
      <c r="E11" s="372"/>
    </row>
    <row r="15" spans="2:5">
      <c r="B15" s="5" t="s">
        <v>2</v>
      </c>
      <c r="C15" s="6"/>
      <c r="D15" s="6"/>
      <c r="E15" s="6"/>
    </row>
    <row r="16" spans="2:5">
      <c r="B16" s="7" t="s">
        <v>3</v>
      </c>
      <c r="C16" s="8"/>
      <c r="D16" s="8"/>
      <c r="E16" s="8"/>
    </row>
    <row r="17" spans="2:5" ht="22.5">
      <c r="B17" s="7" t="s">
        <v>20</v>
      </c>
      <c r="C17" s="8"/>
      <c r="D17" s="8"/>
      <c r="E17" s="8"/>
    </row>
    <row r="18" spans="2:5" ht="33.75">
      <c r="B18" s="7" t="s">
        <v>21</v>
      </c>
    </row>
    <row r="19" spans="2:5">
      <c r="B19" s="7"/>
    </row>
  </sheetData>
  <mergeCells count="10">
    <mergeCell ref="B1:E1"/>
    <mergeCell ref="C3:E3"/>
    <mergeCell ref="C4:E4"/>
    <mergeCell ref="C5:E5"/>
    <mergeCell ref="C11:E11"/>
    <mergeCell ref="C6:E6"/>
    <mergeCell ref="C7:E7"/>
    <mergeCell ref="C8:E8"/>
    <mergeCell ref="C9:E9"/>
    <mergeCell ref="C10:E10"/>
  </mergeCells>
  <dataValidations count="1">
    <dataValidation type="list" allowBlank="1" showInputMessage="1" showErrorMessage="1" sqref="C3" xr:uid="{F63DA12C-AA74-471D-8886-6D544D534DA8}">
      <formula1>$B$16:$B$19</formula1>
    </dataValidation>
  </dataValidations>
  <hyperlinks>
    <hyperlink ref="C11" r:id="rId1" xr:uid="{E5C59862-879B-4D03-9710-AB9703E1DDC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E1EC1-1E0D-402D-AE97-C75B9058A36A}">
  <dimension ref="B1:N31"/>
  <sheetViews>
    <sheetView showGridLines="0" zoomScale="80" zoomScaleNormal="80" workbookViewId="0">
      <selection activeCell="U21" sqref="U21"/>
    </sheetView>
  </sheetViews>
  <sheetFormatPr defaultColWidth="10.7109375" defaultRowHeight="11.25"/>
  <cols>
    <col min="1" max="1" width="3.28515625" style="1" customWidth="1"/>
    <col min="2" max="12" width="10.7109375" style="1"/>
    <col min="13" max="13" width="16.7109375" style="1" customWidth="1"/>
    <col min="14" max="14" width="24.28515625" style="1" customWidth="1"/>
    <col min="15" max="16384" width="10.7109375" style="1"/>
  </cols>
  <sheetData>
    <row r="1" spans="2:14">
      <c r="B1" s="137" t="s">
        <v>974</v>
      </c>
    </row>
    <row r="2" spans="2:14" ht="21.6" customHeight="1">
      <c r="B2" s="119" t="s">
        <v>944</v>
      </c>
      <c r="C2" s="119"/>
      <c r="D2" s="119"/>
      <c r="E2" s="119"/>
      <c r="F2" s="119"/>
      <c r="G2" s="119"/>
      <c r="H2" s="138"/>
      <c r="I2" s="138"/>
      <c r="J2" s="138"/>
      <c r="K2" s="138"/>
      <c r="L2" s="138"/>
      <c r="M2" s="138"/>
      <c r="N2" s="138"/>
    </row>
    <row r="3" spans="2:14" ht="12" customHeight="1"/>
    <row r="4" spans="2:14">
      <c r="B4" s="1" t="s">
        <v>975</v>
      </c>
      <c r="I4" s="1" t="s">
        <v>976</v>
      </c>
    </row>
    <row r="5" spans="2:14" ht="29.45" customHeight="1">
      <c r="B5" s="541" t="s">
        <v>977</v>
      </c>
      <c r="C5" s="541"/>
      <c r="D5" s="541"/>
      <c r="E5" s="541"/>
      <c r="F5" s="541"/>
      <c r="G5" s="541"/>
      <c r="I5" s="541" t="s">
        <v>978</v>
      </c>
      <c r="J5" s="541"/>
      <c r="K5" s="541"/>
      <c r="L5" s="541"/>
      <c r="M5" s="541"/>
      <c r="N5" s="541"/>
    </row>
    <row r="6" spans="2:14" ht="46.5" customHeight="1">
      <c r="B6" s="542" t="s">
        <v>979</v>
      </c>
      <c r="C6" s="542"/>
      <c r="D6" s="542"/>
      <c r="E6" s="542"/>
      <c r="F6" s="542"/>
      <c r="G6" s="542"/>
      <c r="I6" s="542" t="s">
        <v>980</v>
      </c>
      <c r="J6" s="542"/>
      <c r="K6" s="542"/>
      <c r="L6" s="542"/>
      <c r="M6" s="542"/>
      <c r="N6" s="542"/>
    </row>
    <row r="7" spans="2:14">
      <c r="B7" s="543"/>
      <c r="C7" s="543"/>
      <c r="D7" s="543"/>
      <c r="E7" s="543"/>
      <c r="F7" s="543"/>
      <c r="G7" s="543"/>
      <c r="H7" s="170"/>
      <c r="I7" s="543"/>
      <c r="J7" s="543"/>
      <c r="K7" s="543"/>
      <c r="L7" s="543"/>
      <c r="M7" s="543"/>
      <c r="N7" s="543"/>
    </row>
    <row r="8" spans="2:14">
      <c r="B8" s="543"/>
      <c r="C8" s="543"/>
      <c r="D8" s="543"/>
      <c r="E8" s="543"/>
      <c r="F8" s="543"/>
      <c r="G8" s="543"/>
      <c r="H8" s="170"/>
      <c r="I8" s="543"/>
      <c r="J8" s="543"/>
      <c r="K8" s="543"/>
      <c r="L8" s="543"/>
      <c r="M8" s="543"/>
      <c r="N8" s="543"/>
    </row>
    <row r="9" spans="2:14">
      <c r="B9" s="543"/>
      <c r="C9" s="543"/>
      <c r="D9" s="543"/>
      <c r="E9" s="543"/>
      <c r="F9" s="543"/>
      <c r="G9" s="543"/>
      <c r="H9" s="170"/>
      <c r="I9" s="543"/>
      <c r="J9" s="543"/>
      <c r="K9" s="543"/>
      <c r="L9" s="543"/>
      <c r="M9" s="543"/>
      <c r="N9" s="543"/>
    </row>
    <row r="10" spans="2:14">
      <c r="B10" s="543"/>
      <c r="C10" s="543"/>
      <c r="D10" s="543"/>
      <c r="E10" s="543"/>
      <c r="F10" s="543"/>
      <c r="G10" s="543"/>
      <c r="H10" s="170"/>
      <c r="I10" s="543"/>
      <c r="J10" s="543"/>
      <c r="K10" s="543"/>
      <c r="L10" s="543"/>
      <c r="M10" s="543"/>
      <c r="N10" s="543"/>
    </row>
    <row r="11" spans="2:14">
      <c r="B11" s="543"/>
      <c r="C11" s="543"/>
      <c r="D11" s="543"/>
      <c r="E11" s="543"/>
      <c r="F11" s="543"/>
      <c r="G11" s="543"/>
      <c r="H11" s="170"/>
      <c r="I11" s="543"/>
      <c r="J11" s="543"/>
      <c r="K11" s="543"/>
      <c r="L11" s="543"/>
      <c r="M11" s="543"/>
      <c r="N11" s="543"/>
    </row>
    <row r="12" spans="2:14">
      <c r="B12" s="543"/>
      <c r="C12" s="543"/>
      <c r="D12" s="543"/>
      <c r="E12" s="543"/>
      <c r="F12" s="543"/>
      <c r="G12" s="543"/>
      <c r="H12" s="170"/>
      <c r="I12" s="543"/>
      <c r="J12" s="543"/>
      <c r="K12" s="543"/>
      <c r="L12" s="543"/>
      <c r="M12" s="543"/>
      <c r="N12" s="543"/>
    </row>
    <row r="13" spans="2:14">
      <c r="B13" s="543"/>
      <c r="C13" s="543"/>
      <c r="D13" s="543"/>
      <c r="E13" s="543"/>
      <c r="F13" s="543"/>
      <c r="G13" s="543"/>
      <c r="H13" s="170"/>
      <c r="I13" s="543"/>
      <c r="J13" s="543"/>
      <c r="K13" s="543"/>
      <c r="L13" s="543"/>
      <c r="M13" s="543"/>
      <c r="N13" s="543"/>
    </row>
    <row r="14" spans="2:14">
      <c r="B14" s="543"/>
      <c r="C14" s="543"/>
      <c r="D14" s="543"/>
      <c r="E14" s="543"/>
      <c r="F14" s="543"/>
      <c r="G14" s="543"/>
      <c r="H14" s="170"/>
      <c r="I14" s="543"/>
      <c r="J14" s="543"/>
      <c r="K14" s="543"/>
      <c r="L14" s="543"/>
      <c r="M14" s="543"/>
      <c r="N14" s="543"/>
    </row>
    <row r="15" spans="2:14">
      <c r="B15" s="543"/>
      <c r="C15" s="543"/>
      <c r="D15" s="543"/>
      <c r="E15" s="543"/>
      <c r="F15" s="543"/>
      <c r="G15" s="543"/>
      <c r="H15" s="170"/>
      <c r="I15" s="543"/>
      <c r="J15" s="543"/>
      <c r="K15" s="543"/>
      <c r="L15" s="543"/>
      <c r="M15" s="543"/>
      <c r="N15" s="543"/>
    </row>
    <row r="16" spans="2:14">
      <c r="B16" s="543"/>
      <c r="C16" s="543"/>
      <c r="D16" s="543"/>
      <c r="E16" s="543"/>
      <c r="F16" s="543"/>
      <c r="G16" s="543"/>
      <c r="H16" s="170"/>
      <c r="I16" s="543"/>
      <c r="J16" s="543"/>
      <c r="K16" s="543"/>
      <c r="L16" s="543"/>
      <c r="M16" s="543"/>
      <c r="N16" s="543"/>
    </row>
    <row r="19" spans="2:14">
      <c r="B19" s="1" t="s">
        <v>981</v>
      </c>
      <c r="I19" s="1" t="s">
        <v>982</v>
      </c>
    </row>
    <row r="20" spans="2:14" ht="20.100000000000001" customHeight="1">
      <c r="B20" s="541" t="s">
        <v>983</v>
      </c>
      <c r="C20" s="541"/>
      <c r="D20" s="541"/>
      <c r="E20" s="541"/>
      <c r="F20" s="541"/>
      <c r="G20" s="541"/>
      <c r="I20" s="541" t="s">
        <v>984</v>
      </c>
      <c r="J20" s="541"/>
      <c r="K20" s="541"/>
      <c r="L20" s="541"/>
      <c r="M20" s="541"/>
      <c r="N20" s="541"/>
    </row>
    <row r="21" spans="2:14" ht="33" customHeight="1">
      <c r="B21" s="541"/>
      <c r="C21" s="541"/>
      <c r="D21" s="541"/>
      <c r="E21" s="541"/>
      <c r="F21" s="541"/>
      <c r="G21" s="541"/>
      <c r="I21" s="542" t="s">
        <v>985</v>
      </c>
      <c r="J21" s="542"/>
      <c r="K21" s="542"/>
      <c r="L21" s="542"/>
      <c r="M21" s="234" t="s">
        <v>986</v>
      </c>
      <c r="N21" s="234" t="s">
        <v>987</v>
      </c>
    </row>
    <row r="22" spans="2:14" ht="31.15" customHeight="1">
      <c r="B22" s="543"/>
      <c r="C22" s="543"/>
      <c r="D22" s="543"/>
      <c r="E22" s="543"/>
      <c r="F22" s="543"/>
      <c r="G22" s="543"/>
      <c r="H22" s="170"/>
      <c r="I22" s="543"/>
      <c r="J22" s="543"/>
      <c r="K22" s="543"/>
      <c r="L22" s="543"/>
      <c r="M22" s="233"/>
      <c r="N22" s="233"/>
    </row>
    <row r="23" spans="2:14" ht="31.15" customHeight="1">
      <c r="B23" s="543"/>
      <c r="C23" s="543"/>
      <c r="D23" s="543"/>
      <c r="E23" s="543"/>
      <c r="F23" s="543"/>
      <c r="G23" s="543"/>
      <c r="H23" s="170"/>
      <c r="I23" s="543"/>
      <c r="J23" s="543"/>
      <c r="K23" s="543"/>
      <c r="L23" s="543"/>
      <c r="M23" s="233"/>
      <c r="N23" s="233"/>
    </row>
    <row r="24" spans="2:14" ht="31.15" customHeight="1">
      <c r="B24" s="543"/>
      <c r="C24" s="543"/>
      <c r="D24" s="543"/>
      <c r="E24" s="543"/>
      <c r="F24" s="543"/>
      <c r="G24" s="543"/>
      <c r="H24" s="170"/>
      <c r="I24" s="543"/>
      <c r="J24" s="543"/>
      <c r="K24" s="543"/>
      <c r="L24" s="543"/>
      <c r="M24" s="233"/>
      <c r="N24" s="233"/>
    </row>
    <row r="25" spans="2:14" ht="31.15" customHeight="1">
      <c r="B25" s="543"/>
      <c r="C25" s="543"/>
      <c r="D25" s="543"/>
      <c r="E25" s="543"/>
      <c r="F25" s="543"/>
      <c r="G25" s="543"/>
      <c r="H25" s="170"/>
      <c r="I25" s="543"/>
      <c r="J25" s="543"/>
      <c r="K25" s="543"/>
      <c r="L25" s="543"/>
      <c r="M25" s="233"/>
      <c r="N25" s="233"/>
    </row>
    <row r="26" spans="2:14" ht="31.15" customHeight="1">
      <c r="B26" s="543"/>
      <c r="C26" s="543"/>
      <c r="D26" s="543"/>
      <c r="E26" s="543"/>
      <c r="F26" s="543"/>
      <c r="G26" s="543"/>
      <c r="H26" s="170"/>
      <c r="I26" s="543"/>
      <c r="J26" s="543"/>
      <c r="K26" s="543"/>
      <c r="L26" s="543"/>
      <c r="M26" s="233"/>
      <c r="N26" s="233"/>
    </row>
    <row r="27" spans="2:14" ht="31.15" customHeight="1">
      <c r="B27" s="543"/>
      <c r="C27" s="543"/>
      <c r="D27" s="543"/>
      <c r="E27" s="543"/>
      <c r="F27" s="543"/>
      <c r="G27" s="543"/>
      <c r="H27" s="170"/>
      <c r="I27" s="543"/>
      <c r="J27" s="543"/>
      <c r="K27" s="543"/>
      <c r="L27" s="543"/>
      <c r="M27" s="233"/>
      <c r="N27" s="233"/>
    </row>
    <row r="28" spans="2:14" ht="31.15" customHeight="1">
      <c r="B28" s="543"/>
      <c r="C28" s="543"/>
      <c r="D28" s="543"/>
      <c r="E28" s="543"/>
      <c r="F28" s="543"/>
      <c r="G28" s="543"/>
      <c r="H28" s="170"/>
      <c r="I28" s="543"/>
      <c r="J28" s="543"/>
      <c r="K28" s="543"/>
      <c r="L28" s="543"/>
      <c r="M28" s="233"/>
      <c r="N28" s="233"/>
    </row>
    <row r="29" spans="2:14" ht="31.15" customHeight="1">
      <c r="B29" s="543"/>
      <c r="C29" s="543"/>
      <c r="D29" s="543"/>
      <c r="E29" s="543"/>
      <c r="F29" s="543"/>
      <c r="G29" s="543"/>
      <c r="H29" s="170"/>
      <c r="I29" s="543"/>
      <c r="J29" s="543"/>
      <c r="K29" s="543"/>
      <c r="L29" s="543"/>
      <c r="M29" s="233"/>
      <c r="N29" s="233"/>
    </row>
    <row r="30" spans="2:14" ht="31.15" customHeight="1">
      <c r="B30" s="543"/>
      <c r="C30" s="543"/>
      <c r="D30" s="543"/>
      <c r="E30" s="543"/>
      <c r="F30" s="543"/>
      <c r="G30" s="543"/>
      <c r="H30" s="170"/>
      <c r="I30" s="543"/>
      <c r="J30" s="543"/>
      <c r="K30" s="543"/>
      <c r="L30" s="543"/>
      <c r="M30" s="233"/>
      <c r="N30" s="233"/>
    </row>
    <row r="31" spans="2:14" ht="31.15" customHeight="1">
      <c r="B31" s="543"/>
      <c r="C31" s="543"/>
      <c r="D31" s="543"/>
      <c r="E31" s="543"/>
      <c r="F31" s="543"/>
      <c r="G31" s="543"/>
      <c r="H31" s="170"/>
      <c r="I31" s="543"/>
      <c r="J31" s="543"/>
      <c r="K31" s="543"/>
      <c r="L31" s="543"/>
      <c r="M31" s="233"/>
      <c r="N31" s="233"/>
    </row>
  </sheetData>
  <mergeCells count="20">
    <mergeCell ref="B20:G21"/>
    <mergeCell ref="I20:N20"/>
    <mergeCell ref="I22:L22"/>
    <mergeCell ref="I23:L23"/>
    <mergeCell ref="I30:L30"/>
    <mergeCell ref="I21:L21"/>
    <mergeCell ref="I24:L24"/>
    <mergeCell ref="I25:L25"/>
    <mergeCell ref="I26:L26"/>
    <mergeCell ref="I27:L27"/>
    <mergeCell ref="I28:L28"/>
    <mergeCell ref="I29:L29"/>
    <mergeCell ref="B22:G31"/>
    <mergeCell ref="I31:L31"/>
    <mergeCell ref="B5:G5"/>
    <mergeCell ref="B6:G6"/>
    <mergeCell ref="B7:G16"/>
    <mergeCell ref="I5:N5"/>
    <mergeCell ref="I6:N6"/>
    <mergeCell ref="I7:N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1"/>
  <sheetViews>
    <sheetView showGridLines="0" topLeftCell="B23" zoomScale="85" zoomScaleNormal="85" workbookViewId="0">
      <selection activeCell="F30" sqref="F30"/>
    </sheetView>
  </sheetViews>
  <sheetFormatPr defaultColWidth="17.28515625" defaultRowHeight="15" customHeight="1"/>
  <cols>
    <col min="1" max="1" width="3.28515625" style="11" customWidth="1"/>
    <col min="2" max="2" width="64.7109375" style="11" customWidth="1"/>
    <col min="3" max="3" width="16.28515625" style="11" customWidth="1"/>
    <col min="4" max="4" width="17.42578125" style="11" bestFit="1" customWidth="1"/>
    <col min="5" max="14" width="16.28515625" style="11" customWidth="1"/>
    <col min="15" max="15" width="17.42578125" style="11" bestFit="1" customWidth="1"/>
    <col min="16" max="16" width="50.28515625" style="11" customWidth="1"/>
    <col min="17" max="17" width="15.28515625" style="11" customWidth="1"/>
    <col min="18" max="18" width="17.28515625" style="11" customWidth="1"/>
    <col min="19" max="16384" width="17.28515625" style="11"/>
  </cols>
  <sheetData>
    <row r="1" spans="1:27" ht="27" customHeight="1">
      <c r="A1" s="9"/>
      <c r="B1" s="376" t="s">
        <v>22</v>
      </c>
      <c r="C1" s="377"/>
      <c r="D1" s="377"/>
      <c r="E1" s="377"/>
      <c r="F1" s="377"/>
      <c r="G1" s="377"/>
      <c r="H1" s="377"/>
      <c r="I1" s="377"/>
      <c r="J1" s="377"/>
      <c r="K1" s="377"/>
      <c r="L1" s="377"/>
      <c r="M1" s="377"/>
      <c r="N1" s="377"/>
      <c r="O1" s="377"/>
      <c r="P1" s="377"/>
      <c r="Q1" s="10"/>
      <c r="R1" s="10"/>
      <c r="S1" s="10"/>
      <c r="T1" s="10"/>
      <c r="U1" s="10"/>
      <c r="V1" s="10"/>
      <c r="W1" s="10"/>
      <c r="X1" s="10"/>
      <c r="Y1" s="10"/>
      <c r="Z1" s="10"/>
      <c r="AA1" s="10"/>
    </row>
    <row r="2" spans="1:27" ht="22.5" customHeight="1" thickBot="1">
      <c r="A2" s="9"/>
      <c r="B2" s="379" t="s">
        <v>23</v>
      </c>
      <c r="C2" s="380"/>
      <c r="D2" s="380"/>
      <c r="E2" s="380"/>
      <c r="F2" s="380"/>
      <c r="G2" s="380"/>
      <c r="H2" s="380"/>
      <c r="I2" s="380"/>
      <c r="J2" s="380"/>
      <c r="K2" s="380"/>
      <c r="L2" s="380"/>
      <c r="M2" s="380"/>
      <c r="N2" s="380"/>
      <c r="O2" s="380"/>
      <c r="P2" s="380"/>
      <c r="Q2" s="10"/>
      <c r="R2" s="10"/>
      <c r="S2" s="10"/>
      <c r="T2" s="10"/>
      <c r="U2" s="10"/>
      <c r="V2" s="10"/>
      <c r="W2" s="10"/>
      <c r="X2" s="10"/>
      <c r="Y2" s="10"/>
      <c r="Z2" s="10"/>
      <c r="AA2" s="10"/>
    </row>
    <row r="3" spans="1:27" ht="19.899999999999999" customHeight="1" thickBot="1">
      <c r="A3" s="9"/>
      <c r="B3" s="378" t="s">
        <v>24</v>
      </c>
      <c r="C3" s="544"/>
      <c r="D3" s="544"/>
      <c r="E3" s="544"/>
      <c r="F3" s="544"/>
      <c r="G3" s="544"/>
      <c r="H3" s="544"/>
      <c r="I3" s="544"/>
      <c r="J3" s="544"/>
      <c r="K3" s="544"/>
      <c r="L3" s="544"/>
      <c r="M3" s="544"/>
      <c r="N3" s="544"/>
      <c r="O3" s="544"/>
      <c r="P3" s="545"/>
      <c r="Q3" s="10"/>
      <c r="R3" s="10"/>
      <c r="S3" s="10"/>
      <c r="T3" s="10"/>
      <c r="U3" s="10"/>
      <c r="V3" s="10"/>
      <c r="W3" s="10"/>
      <c r="X3" s="10"/>
      <c r="Y3" s="10"/>
      <c r="Z3" s="10"/>
      <c r="AA3" s="10"/>
    </row>
    <row r="4" spans="1:27" ht="40.5" customHeight="1" thickBot="1">
      <c r="A4" s="9"/>
      <c r="B4" s="12" t="s">
        <v>25</v>
      </c>
      <c r="C4" s="13" t="s">
        <v>26</v>
      </c>
      <c r="D4" s="14" t="s">
        <v>27</v>
      </c>
      <c r="E4" s="14" t="s">
        <v>28</v>
      </c>
      <c r="F4" s="13" t="s">
        <v>29</v>
      </c>
      <c r="G4" s="14" t="s">
        <v>30</v>
      </c>
      <c r="H4" s="14" t="s">
        <v>31</v>
      </c>
      <c r="I4" s="13" t="s">
        <v>32</v>
      </c>
      <c r="J4" s="14" t="s">
        <v>33</v>
      </c>
      <c r="K4" s="14" t="s">
        <v>34</v>
      </c>
      <c r="L4" s="13" t="s">
        <v>35</v>
      </c>
      <c r="M4" s="14" t="s">
        <v>36</v>
      </c>
      <c r="N4" s="14" t="s">
        <v>37</v>
      </c>
      <c r="O4" s="15" t="s">
        <v>38</v>
      </c>
      <c r="P4" s="16" t="s">
        <v>39</v>
      </c>
      <c r="Q4" s="10"/>
      <c r="R4" s="10"/>
      <c r="S4" s="10"/>
      <c r="T4" s="10"/>
      <c r="U4" s="10"/>
      <c r="V4" s="10"/>
      <c r="W4" s="10"/>
      <c r="X4" s="10"/>
      <c r="Y4" s="10"/>
      <c r="Z4" s="10"/>
      <c r="AA4" s="10"/>
    </row>
    <row r="5" spans="1:27" ht="43.5" customHeight="1">
      <c r="A5" s="9"/>
      <c r="B5" s="17" t="s">
        <v>40</v>
      </c>
      <c r="C5" s="18">
        <v>0</v>
      </c>
      <c r="D5" s="19">
        <v>0</v>
      </c>
      <c r="E5" s="19">
        <v>221413000</v>
      </c>
      <c r="F5" s="19">
        <v>0</v>
      </c>
      <c r="G5" s="19">
        <v>0</v>
      </c>
      <c r="H5" s="19">
        <v>0</v>
      </c>
      <c r="I5" s="19">
        <v>0</v>
      </c>
      <c r="J5" s="19">
        <v>0</v>
      </c>
      <c r="K5" s="19">
        <v>0</v>
      </c>
      <c r="L5" s="19">
        <v>0</v>
      </c>
      <c r="M5" s="19">
        <v>0</v>
      </c>
      <c r="N5" s="20">
        <v>0</v>
      </c>
      <c r="O5" s="21">
        <f>SUM(C5:E5)</f>
        <v>221413000</v>
      </c>
      <c r="P5" s="22"/>
      <c r="Q5" s="10"/>
      <c r="R5" s="10"/>
      <c r="S5" s="10"/>
      <c r="T5" s="10"/>
      <c r="U5" s="10"/>
      <c r="V5" s="10"/>
      <c r="W5" s="10"/>
      <c r="X5" s="10"/>
      <c r="Y5" s="10"/>
      <c r="Z5" s="10"/>
      <c r="AA5" s="10"/>
    </row>
    <row r="6" spans="1:27" ht="43.5" customHeight="1">
      <c r="A6" s="9"/>
      <c r="B6" s="23" t="s">
        <v>41</v>
      </c>
      <c r="C6" s="24">
        <v>0</v>
      </c>
      <c r="D6" s="25">
        <v>0</v>
      </c>
      <c r="E6" s="25">
        <v>0</v>
      </c>
      <c r="F6" s="25">
        <v>0</v>
      </c>
      <c r="G6" s="25">
        <v>0</v>
      </c>
      <c r="H6" s="25">
        <v>0</v>
      </c>
      <c r="I6" s="25">
        <v>0</v>
      </c>
      <c r="J6" s="25">
        <v>0</v>
      </c>
      <c r="K6" s="25">
        <v>0</v>
      </c>
      <c r="L6" s="25">
        <v>0</v>
      </c>
      <c r="M6" s="25">
        <v>0</v>
      </c>
      <c r="N6" s="26">
        <v>0</v>
      </c>
      <c r="O6" s="27">
        <f t="shared" ref="O6:O14" si="0">SUM(C6:E6)</f>
        <v>0</v>
      </c>
      <c r="P6" s="28"/>
      <c r="Q6" s="10"/>
      <c r="R6" s="10"/>
      <c r="S6" s="10"/>
      <c r="T6" s="10"/>
      <c r="U6" s="10"/>
      <c r="V6" s="10"/>
      <c r="W6" s="10"/>
      <c r="X6" s="10"/>
      <c r="Y6" s="10"/>
      <c r="Z6" s="10"/>
      <c r="AA6" s="10"/>
    </row>
    <row r="7" spans="1:27" ht="43.5" customHeight="1">
      <c r="A7" s="9"/>
      <c r="B7" s="29" t="s">
        <v>42</v>
      </c>
      <c r="C7" s="24">
        <v>107671100</v>
      </c>
      <c r="D7" s="25">
        <v>463500000</v>
      </c>
      <c r="E7" s="25">
        <v>74936602</v>
      </c>
      <c r="F7" s="25">
        <v>93500000</v>
      </c>
      <c r="G7" s="25">
        <v>0</v>
      </c>
      <c r="H7" s="25">
        <v>0</v>
      </c>
      <c r="I7" s="25">
        <v>0</v>
      </c>
      <c r="J7" s="25">
        <v>0</v>
      </c>
      <c r="K7" s="25">
        <v>0</v>
      </c>
      <c r="L7" s="25">
        <v>0</v>
      </c>
      <c r="M7" s="25">
        <v>0</v>
      </c>
      <c r="N7" s="26">
        <v>0</v>
      </c>
      <c r="O7" s="27">
        <f t="shared" si="0"/>
        <v>646107702</v>
      </c>
      <c r="P7" s="28" t="s">
        <v>43</v>
      </c>
      <c r="Q7" s="10"/>
      <c r="R7" s="10"/>
      <c r="S7" s="10"/>
      <c r="T7" s="10"/>
      <c r="U7" s="10"/>
      <c r="V7" s="10"/>
      <c r="W7" s="10"/>
      <c r="X7" s="10"/>
      <c r="Y7" s="10"/>
      <c r="Z7" s="10"/>
      <c r="AA7" s="10"/>
    </row>
    <row r="8" spans="1:27" ht="43.5" customHeight="1">
      <c r="A8" s="9"/>
      <c r="B8" s="30" t="s">
        <v>44</v>
      </c>
      <c r="C8" s="24">
        <v>0</v>
      </c>
      <c r="D8" s="25">
        <v>84726000</v>
      </c>
      <c r="E8" s="25">
        <v>0</v>
      </c>
      <c r="F8" s="25">
        <v>0</v>
      </c>
      <c r="G8" s="25">
        <v>0</v>
      </c>
      <c r="H8" s="25">
        <v>0</v>
      </c>
      <c r="I8" s="25">
        <v>0</v>
      </c>
      <c r="J8" s="25">
        <v>0</v>
      </c>
      <c r="K8" s="25">
        <v>0</v>
      </c>
      <c r="L8" s="25">
        <v>0</v>
      </c>
      <c r="M8" s="25">
        <v>0</v>
      </c>
      <c r="N8" s="26">
        <v>0</v>
      </c>
      <c r="O8" s="27">
        <f t="shared" si="0"/>
        <v>84726000</v>
      </c>
      <c r="P8" s="28"/>
      <c r="Q8" s="10"/>
      <c r="R8" s="10"/>
      <c r="S8" s="10"/>
      <c r="T8" s="10"/>
      <c r="U8" s="10"/>
      <c r="V8" s="10"/>
      <c r="W8" s="10"/>
      <c r="X8" s="10"/>
      <c r="Y8" s="10"/>
      <c r="Z8" s="10"/>
      <c r="AA8" s="10"/>
    </row>
    <row r="9" spans="1:27" ht="43.5" customHeight="1">
      <c r="A9" s="9"/>
      <c r="B9" s="23" t="s">
        <v>45</v>
      </c>
      <c r="C9" s="24">
        <v>0</v>
      </c>
      <c r="D9" s="25">
        <v>0</v>
      </c>
      <c r="E9" s="25">
        <v>0</v>
      </c>
      <c r="F9" s="25">
        <v>0</v>
      </c>
      <c r="G9" s="25">
        <v>0</v>
      </c>
      <c r="H9" s="25">
        <v>0</v>
      </c>
      <c r="I9" s="25">
        <v>0</v>
      </c>
      <c r="J9" s="25">
        <v>0</v>
      </c>
      <c r="K9" s="25">
        <v>0</v>
      </c>
      <c r="L9" s="25">
        <v>0</v>
      </c>
      <c r="M9" s="25">
        <v>0</v>
      </c>
      <c r="N9" s="26">
        <v>0</v>
      </c>
      <c r="O9" s="27">
        <f t="shared" si="0"/>
        <v>0</v>
      </c>
      <c r="P9" s="28"/>
      <c r="Q9" s="10"/>
      <c r="R9" s="10"/>
      <c r="S9" s="10"/>
      <c r="T9" s="10"/>
      <c r="U9" s="10"/>
      <c r="V9" s="10"/>
      <c r="W9" s="10"/>
      <c r="X9" s="10"/>
      <c r="Y9" s="10"/>
      <c r="Z9" s="10"/>
      <c r="AA9" s="10"/>
    </row>
    <row r="10" spans="1:27" ht="43.5" customHeight="1">
      <c r="A10" s="9"/>
      <c r="B10" s="23" t="s">
        <v>46</v>
      </c>
      <c r="C10" s="24">
        <v>7450000</v>
      </c>
      <c r="D10" s="25">
        <v>8200000</v>
      </c>
      <c r="E10" s="25">
        <v>0</v>
      </c>
      <c r="F10" s="25">
        <v>9033223</v>
      </c>
      <c r="G10" s="25">
        <v>0</v>
      </c>
      <c r="H10" s="25">
        <v>0</v>
      </c>
      <c r="I10" s="25">
        <v>0</v>
      </c>
      <c r="J10" s="25">
        <v>0</v>
      </c>
      <c r="K10" s="25">
        <v>0</v>
      </c>
      <c r="L10" s="25">
        <v>0</v>
      </c>
      <c r="M10" s="25">
        <v>0</v>
      </c>
      <c r="N10" s="26">
        <v>0</v>
      </c>
      <c r="O10" s="27">
        <f t="shared" si="0"/>
        <v>15650000</v>
      </c>
      <c r="P10" s="28"/>
      <c r="Q10" s="10"/>
      <c r="R10" s="10"/>
      <c r="S10" s="10"/>
      <c r="T10" s="10"/>
      <c r="U10" s="10"/>
      <c r="V10" s="10"/>
      <c r="W10" s="10"/>
      <c r="X10" s="10"/>
      <c r="Y10" s="10"/>
      <c r="Z10" s="10"/>
      <c r="AA10" s="10"/>
    </row>
    <row r="11" spans="1:27" ht="43.5" customHeight="1">
      <c r="A11" s="9"/>
      <c r="B11" s="23" t="s">
        <v>47</v>
      </c>
      <c r="C11" s="24">
        <v>146016347</v>
      </c>
      <c r="D11" s="25">
        <v>324008030</v>
      </c>
      <c r="E11" s="25">
        <v>27003363</v>
      </c>
      <c r="F11" s="25">
        <v>190000</v>
      </c>
      <c r="G11" s="25">
        <v>0</v>
      </c>
      <c r="H11" s="25">
        <v>0</v>
      </c>
      <c r="I11" s="25">
        <v>0</v>
      </c>
      <c r="J11" s="25">
        <v>0</v>
      </c>
      <c r="K11" s="25">
        <v>0</v>
      </c>
      <c r="L11" s="25">
        <v>0</v>
      </c>
      <c r="M11" s="25">
        <v>0</v>
      </c>
      <c r="N11" s="26">
        <v>0</v>
      </c>
      <c r="O11" s="27">
        <f t="shared" si="0"/>
        <v>497027740</v>
      </c>
      <c r="P11" s="28"/>
      <c r="Q11" s="10"/>
      <c r="R11" s="10"/>
      <c r="S11" s="10"/>
      <c r="T11" s="10"/>
      <c r="U11" s="10"/>
      <c r="V11" s="10"/>
      <c r="W11" s="10"/>
      <c r="X11" s="10"/>
      <c r="Y11" s="10"/>
      <c r="Z11" s="10"/>
      <c r="AA11" s="10"/>
    </row>
    <row r="12" spans="1:27" ht="43.5" customHeight="1">
      <c r="A12" s="9"/>
      <c r="B12" s="23" t="s">
        <v>48</v>
      </c>
      <c r="C12" s="24">
        <v>0</v>
      </c>
      <c r="D12" s="25">
        <v>0</v>
      </c>
      <c r="E12" s="25">
        <v>0</v>
      </c>
      <c r="F12" s="25">
        <v>0</v>
      </c>
      <c r="G12" s="25">
        <v>0</v>
      </c>
      <c r="H12" s="25">
        <v>0</v>
      </c>
      <c r="I12" s="25">
        <v>0</v>
      </c>
      <c r="J12" s="25">
        <v>0</v>
      </c>
      <c r="K12" s="25">
        <v>0</v>
      </c>
      <c r="L12" s="25">
        <v>0</v>
      </c>
      <c r="M12" s="25">
        <v>0</v>
      </c>
      <c r="N12" s="26">
        <v>0</v>
      </c>
      <c r="O12" s="27">
        <f t="shared" si="0"/>
        <v>0</v>
      </c>
      <c r="P12" s="28"/>
      <c r="Q12" s="10"/>
      <c r="R12" s="10"/>
      <c r="S12" s="10"/>
      <c r="T12" s="10"/>
      <c r="U12" s="10"/>
      <c r="V12" s="10"/>
      <c r="W12" s="10"/>
      <c r="X12" s="10"/>
      <c r="Y12" s="10"/>
      <c r="Z12" s="10"/>
      <c r="AA12" s="10"/>
    </row>
    <row r="13" spans="1:27" ht="43.5" customHeight="1">
      <c r="A13" s="9"/>
      <c r="B13" s="23" t="s">
        <v>49</v>
      </c>
      <c r="C13" s="24">
        <v>0</v>
      </c>
      <c r="D13" s="25">
        <v>0</v>
      </c>
      <c r="E13" s="25">
        <v>0</v>
      </c>
      <c r="F13" s="25">
        <v>0</v>
      </c>
      <c r="G13" s="25">
        <v>0</v>
      </c>
      <c r="H13" s="25">
        <v>0</v>
      </c>
      <c r="I13" s="25">
        <v>0</v>
      </c>
      <c r="J13" s="25">
        <v>0</v>
      </c>
      <c r="K13" s="25">
        <v>0</v>
      </c>
      <c r="L13" s="25">
        <v>0</v>
      </c>
      <c r="M13" s="25">
        <v>0</v>
      </c>
      <c r="N13" s="26">
        <v>0</v>
      </c>
      <c r="O13" s="27">
        <f t="shared" si="0"/>
        <v>0</v>
      </c>
      <c r="P13" s="28"/>
      <c r="Q13" s="10"/>
      <c r="R13" s="10"/>
      <c r="S13" s="10"/>
      <c r="T13" s="10"/>
      <c r="U13" s="10"/>
      <c r="V13" s="10"/>
      <c r="W13" s="10"/>
      <c r="X13" s="10"/>
      <c r="Y13" s="10"/>
      <c r="Z13" s="10"/>
      <c r="AA13" s="10"/>
    </row>
    <row r="14" spans="1:27" ht="43.5" customHeight="1" thickBot="1">
      <c r="A14" s="9"/>
      <c r="B14" s="31" t="s">
        <v>50</v>
      </c>
      <c r="C14" s="32">
        <v>18265292</v>
      </c>
      <c r="D14" s="33">
        <v>10764834</v>
      </c>
      <c r="E14" s="33">
        <v>3813242</v>
      </c>
      <c r="F14" s="33">
        <v>6168180</v>
      </c>
      <c r="G14" s="33">
        <v>0</v>
      </c>
      <c r="H14" s="33">
        <v>0</v>
      </c>
      <c r="I14" s="33">
        <v>0</v>
      </c>
      <c r="J14" s="33">
        <v>0</v>
      </c>
      <c r="K14" s="33">
        <v>0</v>
      </c>
      <c r="L14" s="33">
        <v>0</v>
      </c>
      <c r="M14" s="33">
        <v>0</v>
      </c>
      <c r="N14" s="34">
        <v>0</v>
      </c>
      <c r="O14" s="35">
        <f t="shared" si="0"/>
        <v>32843368</v>
      </c>
      <c r="P14" s="236" t="s">
        <v>51</v>
      </c>
      <c r="Q14" s="10"/>
      <c r="R14" s="10"/>
      <c r="S14" s="10"/>
      <c r="T14" s="10"/>
      <c r="U14" s="10"/>
      <c r="V14" s="10"/>
      <c r="W14" s="10"/>
      <c r="X14" s="10"/>
      <c r="Y14" s="10"/>
      <c r="Z14" s="10"/>
      <c r="AA14" s="10"/>
    </row>
    <row r="15" spans="1:27" ht="37.5" customHeight="1" thickBot="1">
      <c r="A15" s="9"/>
      <c r="B15" s="36" t="s">
        <v>52</v>
      </c>
      <c r="C15" s="37">
        <f t="shared" ref="C15:O15" si="1">SUM(C5:C14)</f>
        <v>279402739</v>
      </c>
      <c r="D15" s="38">
        <f>SUM(D5:D14)</f>
        <v>891198864</v>
      </c>
      <c r="E15" s="38">
        <f t="shared" si="1"/>
        <v>327166207</v>
      </c>
      <c r="F15" s="38">
        <f t="shared" si="1"/>
        <v>108891403</v>
      </c>
      <c r="G15" s="38">
        <f t="shared" si="1"/>
        <v>0</v>
      </c>
      <c r="H15" s="38">
        <f t="shared" si="1"/>
        <v>0</v>
      </c>
      <c r="I15" s="38">
        <f t="shared" si="1"/>
        <v>0</v>
      </c>
      <c r="J15" s="38">
        <f t="shared" si="1"/>
        <v>0</v>
      </c>
      <c r="K15" s="38">
        <f t="shared" si="1"/>
        <v>0</v>
      </c>
      <c r="L15" s="38">
        <f t="shared" si="1"/>
        <v>0</v>
      </c>
      <c r="M15" s="38">
        <f t="shared" si="1"/>
        <v>0</v>
      </c>
      <c r="N15" s="38">
        <f t="shared" si="1"/>
        <v>0</v>
      </c>
      <c r="O15" s="39">
        <f t="shared" si="1"/>
        <v>1497767810</v>
      </c>
      <c r="P15" s="40"/>
      <c r="Q15" s="10"/>
      <c r="R15" s="10"/>
      <c r="S15" s="10"/>
      <c r="T15" s="10"/>
      <c r="U15" s="10"/>
      <c r="V15" s="10"/>
      <c r="W15" s="10"/>
      <c r="X15" s="10"/>
      <c r="Y15" s="10"/>
      <c r="Z15" s="10"/>
      <c r="AA15" s="10"/>
    </row>
    <row r="16" spans="1:27" ht="19.899999999999999" customHeight="1">
      <c r="A16" s="9"/>
      <c r="B16" s="41"/>
      <c r="C16" s="9"/>
      <c r="D16" s="9"/>
      <c r="E16" s="9"/>
      <c r="F16" s="9"/>
      <c r="G16" s="9"/>
      <c r="H16" s="9"/>
      <c r="I16" s="9"/>
      <c r="J16" s="9"/>
      <c r="K16" s="9"/>
      <c r="L16" s="9"/>
      <c r="M16" s="9"/>
      <c r="N16" s="9"/>
      <c r="O16" s="9"/>
      <c r="P16" s="9"/>
      <c r="Q16" s="10"/>
      <c r="R16" s="10"/>
      <c r="S16" s="10"/>
      <c r="T16" s="10"/>
      <c r="U16" s="10"/>
      <c r="V16" s="10"/>
      <c r="W16" s="10"/>
      <c r="X16" s="10"/>
      <c r="Y16" s="10"/>
      <c r="Z16" s="10"/>
      <c r="AA16" s="10"/>
    </row>
    <row r="17" spans="1:27" ht="19.899999999999999" customHeight="1" thickBot="1">
      <c r="A17" s="9"/>
      <c r="B17" s="41"/>
      <c r="C17" s="9"/>
      <c r="D17" s="9"/>
      <c r="E17" s="9"/>
      <c r="F17" s="9"/>
      <c r="G17" s="9"/>
      <c r="H17" s="9"/>
      <c r="I17" s="9"/>
      <c r="J17" s="9"/>
      <c r="K17" s="9"/>
      <c r="L17" s="9"/>
      <c r="M17" s="9"/>
      <c r="N17" s="9"/>
      <c r="O17" s="9"/>
      <c r="P17" s="9"/>
      <c r="Q17" s="10"/>
      <c r="R17" s="10"/>
      <c r="S17" s="10"/>
      <c r="T17" s="10"/>
      <c r="U17" s="10"/>
      <c r="V17" s="10"/>
      <c r="W17" s="10"/>
      <c r="X17" s="10"/>
      <c r="Y17" s="10"/>
      <c r="Z17" s="10"/>
      <c r="AA17" s="10"/>
    </row>
    <row r="18" spans="1:27" ht="19.899999999999999" customHeight="1" thickBot="1">
      <c r="A18" s="9"/>
      <c r="B18" s="378" t="s">
        <v>53</v>
      </c>
      <c r="C18" s="544"/>
      <c r="D18" s="544"/>
      <c r="E18" s="544"/>
      <c r="F18" s="544"/>
      <c r="G18" s="544"/>
      <c r="H18" s="544"/>
      <c r="I18" s="544"/>
      <c r="J18" s="544"/>
      <c r="K18" s="544"/>
      <c r="L18" s="544"/>
      <c r="M18" s="544"/>
      <c r="N18" s="544"/>
      <c r="O18" s="544"/>
      <c r="P18" s="545"/>
      <c r="Q18" s="10"/>
      <c r="R18" s="10"/>
      <c r="S18" s="10"/>
      <c r="T18" s="10"/>
      <c r="U18" s="10"/>
      <c r="V18" s="10"/>
      <c r="W18" s="10"/>
      <c r="X18" s="10"/>
      <c r="Y18" s="10"/>
      <c r="Z18" s="10"/>
      <c r="AA18" s="10"/>
    </row>
    <row r="19" spans="1:27" ht="40.5" customHeight="1" thickBot="1">
      <c r="A19" s="9"/>
      <c r="B19" s="42" t="s">
        <v>25</v>
      </c>
      <c r="C19" s="43" t="s">
        <v>26</v>
      </c>
      <c r="D19" s="44" t="s">
        <v>27</v>
      </c>
      <c r="E19" s="44" t="s">
        <v>28</v>
      </c>
      <c r="F19" s="45" t="s">
        <v>29</v>
      </c>
      <c r="G19" s="44" t="s">
        <v>30</v>
      </c>
      <c r="H19" s="44" t="s">
        <v>31</v>
      </c>
      <c r="I19" s="45" t="s">
        <v>32</v>
      </c>
      <c r="J19" s="44" t="s">
        <v>33</v>
      </c>
      <c r="K19" s="44" t="s">
        <v>34</v>
      </c>
      <c r="L19" s="45" t="s">
        <v>35</v>
      </c>
      <c r="M19" s="44" t="s">
        <v>36</v>
      </c>
      <c r="N19" s="46" t="s">
        <v>37</v>
      </c>
      <c r="O19" s="47" t="s">
        <v>54</v>
      </c>
      <c r="P19" s="48" t="s">
        <v>39</v>
      </c>
      <c r="Q19" s="10"/>
      <c r="R19" s="10"/>
      <c r="S19" s="10"/>
      <c r="T19" s="10"/>
      <c r="U19" s="10"/>
      <c r="V19" s="10"/>
      <c r="W19" s="10"/>
      <c r="X19" s="10"/>
      <c r="Y19" s="10"/>
      <c r="Z19" s="10"/>
      <c r="AA19" s="10"/>
    </row>
    <row r="20" spans="1:27" ht="42.75" customHeight="1">
      <c r="A20" s="9"/>
      <c r="B20" s="49" t="s">
        <v>55</v>
      </c>
      <c r="C20" s="50">
        <v>805016448</v>
      </c>
      <c r="D20" s="19">
        <v>961582047</v>
      </c>
      <c r="E20" s="19">
        <v>275102212</v>
      </c>
      <c r="F20" s="19">
        <v>238956808</v>
      </c>
      <c r="G20" s="19">
        <v>0</v>
      </c>
      <c r="H20" s="19">
        <v>0</v>
      </c>
      <c r="I20" s="19">
        <v>0</v>
      </c>
      <c r="J20" s="19">
        <v>0</v>
      </c>
      <c r="K20" s="19">
        <v>0</v>
      </c>
      <c r="L20" s="19">
        <v>0</v>
      </c>
      <c r="M20" s="19">
        <v>0</v>
      </c>
      <c r="N20" s="51">
        <v>0</v>
      </c>
      <c r="O20" s="52">
        <f>SUM(C20:E20)</f>
        <v>2041700707</v>
      </c>
      <c r="P20" s="53"/>
      <c r="Q20" s="10"/>
      <c r="R20" s="10"/>
      <c r="S20" s="10"/>
      <c r="T20" s="10"/>
      <c r="U20" s="10"/>
      <c r="V20" s="10"/>
      <c r="W20" s="10"/>
      <c r="X20" s="10"/>
      <c r="Y20" s="10"/>
      <c r="Z20" s="10"/>
      <c r="AA20" s="10"/>
    </row>
    <row r="21" spans="1:27" ht="42.75" customHeight="1">
      <c r="A21" s="9"/>
      <c r="B21" s="54" t="s">
        <v>56</v>
      </c>
      <c r="C21" s="55">
        <v>13845339</v>
      </c>
      <c r="D21" s="25">
        <v>49828851</v>
      </c>
      <c r="E21" s="25">
        <v>6888139</v>
      </c>
      <c r="F21" s="25">
        <v>673540</v>
      </c>
      <c r="G21" s="25">
        <v>0</v>
      </c>
      <c r="H21" s="25">
        <v>0</v>
      </c>
      <c r="I21" s="25">
        <v>0</v>
      </c>
      <c r="J21" s="25">
        <v>0</v>
      </c>
      <c r="K21" s="25">
        <v>0</v>
      </c>
      <c r="L21" s="25">
        <v>0</v>
      </c>
      <c r="M21" s="25">
        <v>0</v>
      </c>
      <c r="N21" s="56">
        <v>0</v>
      </c>
      <c r="O21" s="57">
        <f t="shared" ref="O21:O24" si="2">SUM(C21:E21)</f>
        <v>70562329</v>
      </c>
      <c r="P21" s="58"/>
      <c r="Q21" s="10"/>
      <c r="R21" s="10"/>
      <c r="S21" s="10"/>
      <c r="T21" s="10"/>
      <c r="U21" s="10"/>
      <c r="V21" s="10"/>
      <c r="W21" s="10"/>
      <c r="X21" s="10"/>
      <c r="Y21" s="10"/>
      <c r="Z21" s="10"/>
      <c r="AA21" s="10"/>
    </row>
    <row r="22" spans="1:27" ht="42.75" customHeight="1">
      <c r="A22" s="9"/>
      <c r="B22" s="54" t="s">
        <v>57</v>
      </c>
      <c r="C22" s="55">
        <v>0</v>
      </c>
      <c r="D22" s="25">
        <v>0</v>
      </c>
      <c r="E22" s="25">
        <v>0</v>
      </c>
      <c r="F22" s="25">
        <v>0</v>
      </c>
      <c r="G22" s="25">
        <v>0</v>
      </c>
      <c r="H22" s="25">
        <v>0</v>
      </c>
      <c r="I22" s="25">
        <v>0</v>
      </c>
      <c r="J22" s="25">
        <v>0</v>
      </c>
      <c r="K22" s="25">
        <v>0</v>
      </c>
      <c r="L22" s="25">
        <v>0</v>
      </c>
      <c r="M22" s="25">
        <v>0</v>
      </c>
      <c r="N22" s="56">
        <v>0</v>
      </c>
      <c r="O22" s="57">
        <f t="shared" si="2"/>
        <v>0</v>
      </c>
      <c r="P22" s="58" t="s">
        <v>43</v>
      </c>
      <c r="Q22" s="10"/>
      <c r="R22" s="10"/>
      <c r="S22" s="10"/>
      <c r="T22" s="10"/>
      <c r="U22" s="10"/>
      <c r="V22" s="10"/>
      <c r="W22" s="10"/>
      <c r="X22" s="10"/>
      <c r="Y22" s="10"/>
      <c r="Z22" s="10"/>
      <c r="AA22" s="10"/>
    </row>
    <row r="23" spans="1:27" ht="42.75" customHeight="1">
      <c r="A23" s="9"/>
      <c r="B23" s="54" t="s">
        <v>58</v>
      </c>
      <c r="C23" s="55">
        <v>46047329</v>
      </c>
      <c r="D23" s="25">
        <v>45681084</v>
      </c>
      <c r="E23" s="25">
        <v>43158743</v>
      </c>
      <c r="F23" s="25">
        <v>47105466</v>
      </c>
      <c r="G23" s="25">
        <v>0</v>
      </c>
      <c r="H23" s="25">
        <v>0</v>
      </c>
      <c r="I23" s="25">
        <v>0</v>
      </c>
      <c r="J23" s="25">
        <v>0</v>
      </c>
      <c r="K23" s="25">
        <v>0</v>
      </c>
      <c r="L23" s="25">
        <v>0</v>
      </c>
      <c r="M23" s="25">
        <v>0</v>
      </c>
      <c r="N23" s="56">
        <v>0</v>
      </c>
      <c r="O23" s="57">
        <f t="shared" si="2"/>
        <v>134887156</v>
      </c>
      <c r="P23" s="58"/>
      <c r="Q23" s="10"/>
      <c r="R23" s="10"/>
      <c r="S23" s="10"/>
      <c r="T23" s="10"/>
      <c r="U23" s="10"/>
      <c r="V23" s="10"/>
      <c r="W23" s="10"/>
      <c r="X23" s="10"/>
      <c r="Y23" s="10"/>
      <c r="Z23" s="10"/>
      <c r="AA23" s="10"/>
    </row>
    <row r="24" spans="1:27" ht="42.75" customHeight="1" thickBot="1">
      <c r="A24" s="9"/>
      <c r="B24" s="59" t="s">
        <v>59</v>
      </c>
      <c r="C24" s="60">
        <v>8134634</v>
      </c>
      <c r="D24" s="61">
        <v>12329107</v>
      </c>
      <c r="E24" s="61">
        <v>6011344</v>
      </c>
      <c r="F24" s="61">
        <v>5115282</v>
      </c>
      <c r="G24" s="61">
        <v>0</v>
      </c>
      <c r="H24" s="61">
        <v>0</v>
      </c>
      <c r="I24" s="61">
        <v>0</v>
      </c>
      <c r="J24" s="61">
        <v>0</v>
      </c>
      <c r="K24" s="61">
        <v>0</v>
      </c>
      <c r="L24" s="61">
        <v>0</v>
      </c>
      <c r="M24" s="61">
        <v>0</v>
      </c>
      <c r="N24" s="62">
        <v>0</v>
      </c>
      <c r="O24" s="63">
        <f t="shared" si="2"/>
        <v>26475085</v>
      </c>
      <c r="P24" s="237" t="s">
        <v>60</v>
      </c>
      <c r="Q24" s="10"/>
      <c r="R24" s="10"/>
      <c r="S24" s="10"/>
      <c r="T24" s="10"/>
      <c r="U24" s="10"/>
      <c r="V24" s="10"/>
      <c r="W24" s="10"/>
      <c r="X24" s="10"/>
      <c r="Y24" s="10"/>
      <c r="Z24" s="10"/>
      <c r="AA24" s="10"/>
    </row>
    <row r="25" spans="1:27" ht="37.5" customHeight="1" thickBot="1">
      <c r="A25" s="9"/>
      <c r="B25" s="64" t="s">
        <v>52</v>
      </c>
      <c r="C25" s="65">
        <f>SUM(C20:C24)</f>
        <v>873043750</v>
      </c>
      <c r="D25" s="66">
        <f t="shared" ref="D25:N25" si="3">SUM(D20:D24)</f>
        <v>1069421089</v>
      </c>
      <c r="E25" s="66">
        <f t="shared" si="3"/>
        <v>331160438</v>
      </c>
      <c r="F25" s="66">
        <f t="shared" si="3"/>
        <v>291851096</v>
      </c>
      <c r="G25" s="66">
        <f t="shared" si="3"/>
        <v>0</v>
      </c>
      <c r="H25" s="66">
        <f t="shared" si="3"/>
        <v>0</v>
      </c>
      <c r="I25" s="66">
        <f t="shared" si="3"/>
        <v>0</v>
      </c>
      <c r="J25" s="66">
        <f t="shared" si="3"/>
        <v>0</v>
      </c>
      <c r="K25" s="66">
        <f t="shared" si="3"/>
        <v>0</v>
      </c>
      <c r="L25" s="66">
        <f t="shared" si="3"/>
        <v>0</v>
      </c>
      <c r="M25" s="66">
        <f t="shared" si="3"/>
        <v>0</v>
      </c>
      <c r="N25" s="67">
        <f t="shared" si="3"/>
        <v>0</v>
      </c>
      <c r="O25" s="39">
        <f>SUM(O20:O24)</f>
        <v>2273625277</v>
      </c>
      <c r="P25" s="68"/>
      <c r="Q25" s="10"/>
      <c r="R25" s="10"/>
      <c r="S25" s="10"/>
      <c r="T25" s="10"/>
      <c r="U25" s="10"/>
      <c r="V25" s="10"/>
      <c r="W25" s="10"/>
      <c r="X25" s="10"/>
      <c r="Y25" s="10"/>
      <c r="Z25" s="10"/>
      <c r="AA25" s="10"/>
    </row>
    <row r="26" spans="1:27" ht="19.899999999999999" customHeight="1">
      <c r="A26" s="9"/>
      <c r="B26" s="69"/>
      <c r="C26" s="70"/>
      <c r="D26" s="70"/>
      <c r="E26" s="71"/>
      <c r="F26" s="71"/>
      <c r="G26" s="71"/>
      <c r="H26" s="71"/>
      <c r="I26" s="71"/>
      <c r="J26" s="71"/>
      <c r="K26" s="71"/>
      <c r="L26" s="71"/>
      <c r="M26" s="71"/>
      <c r="N26" s="71"/>
      <c r="O26" s="71"/>
      <c r="P26" s="72"/>
      <c r="Q26" s="10"/>
      <c r="R26" s="10"/>
      <c r="S26" s="10"/>
      <c r="T26" s="10"/>
      <c r="U26" s="10"/>
      <c r="V26" s="10"/>
      <c r="W26" s="10"/>
      <c r="X26" s="10"/>
      <c r="Y26" s="10"/>
      <c r="Z26" s="10"/>
      <c r="AA26" s="10"/>
    </row>
    <row r="27" spans="1:27" ht="19.899999999999999" customHeight="1" thickBot="1">
      <c r="A27" s="9"/>
      <c r="B27" s="69"/>
      <c r="C27" s="70"/>
      <c r="D27" s="70"/>
      <c r="E27" s="71"/>
      <c r="F27" s="71"/>
      <c r="G27" s="71"/>
      <c r="H27" s="71"/>
      <c r="I27" s="71"/>
      <c r="J27" s="71"/>
      <c r="K27" s="71"/>
      <c r="L27" s="71"/>
      <c r="M27" s="71"/>
      <c r="N27" s="71"/>
      <c r="O27" s="71"/>
      <c r="P27" s="72"/>
      <c r="Q27" s="10"/>
      <c r="R27" s="10"/>
      <c r="S27" s="10"/>
      <c r="T27" s="10"/>
      <c r="U27" s="10"/>
      <c r="V27" s="10"/>
      <c r="W27" s="10"/>
      <c r="X27" s="10"/>
      <c r="Y27" s="10"/>
      <c r="Z27" s="10"/>
      <c r="AA27" s="10"/>
    </row>
    <row r="28" spans="1:27" ht="19.899999999999999" customHeight="1" thickBot="1">
      <c r="A28" s="9"/>
      <c r="B28" s="378" t="s">
        <v>61</v>
      </c>
      <c r="C28" s="544"/>
      <c r="D28" s="544"/>
      <c r="E28" s="544"/>
      <c r="F28" s="544"/>
      <c r="G28" s="544"/>
      <c r="H28" s="544"/>
      <c r="I28" s="544"/>
      <c r="J28" s="544"/>
      <c r="K28" s="544"/>
      <c r="L28" s="544"/>
      <c r="M28" s="544"/>
      <c r="N28" s="544"/>
      <c r="O28" s="544"/>
      <c r="P28" s="545"/>
      <c r="Q28" s="10"/>
      <c r="R28" s="10"/>
      <c r="S28" s="10"/>
      <c r="T28" s="10"/>
      <c r="U28" s="10"/>
      <c r="V28" s="10"/>
      <c r="W28" s="10"/>
      <c r="X28" s="10"/>
      <c r="Y28" s="10"/>
      <c r="Z28" s="10"/>
      <c r="AA28" s="10"/>
    </row>
    <row r="29" spans="1:27" ht="41.65" customHeight="1">
      <c r="A29" s="9"/>
      <c r="B29" s="374" t="s">
        <v>62</v>
      </c>
      <c r="C29" s="73" t="s">
        <v>26</v>
      </c>
      <c r="D29" s="73" t="s">
        <v>27</v>
      </c>
      <c r="E29" s="73" t="s">
        <v>28</v>
      </c>
      <c r="F29" s="73" t="s">
        <v>29</v>
      </c>
      <c r="G29" s="73" t="s">
        <v>30</v>
      </c>
      <c r="H29" s="73" t="s">
        <v>31</v>
      </c>
      <c r="I29" s="73" t="s">
        <v>32</v>
      </c>
      <c r="J29" s="73" t="s">
        <v>33</v>
      </c>
      <c r="K29" s="73" t="s">
        <v>34</v>
      </c>
      <c r="L29" s="73" t="s">
        <v>35</v>
      </c>
      <c r="M29" s="73" t="s">
        <v>36</v>
      </c>
      <c r="N29" s="73" t="s">
        <v>37</v>
      </c>
      <c r="O29" s="73" t="s">
        <v>63</v>
      </c>
      <c r="P29" s="74" t="s">
        <v>39</v>
      </c>
      <c r="Q29" s="10"/>
      <c r="R29" s="10"/>
      <c r="S29" s="10"/>
      <c r="T29" s="10"/>
      <c r="U29" s="10"/>
      <c r="V29" s="10"/>
      <c r="W29" s="10"/>
      <c r="X29" s="10"/>
      <c r="Y29" s="10"/>
      <c r="Z29" s="10"/>
      <c r="AA29" s="10"/>
    </row>
    <row r="30" spans="1:27" ht="53.25" customHeight="1" thickBot="1">
      <c r="A30" s="9"/>
      <c r="B30" s="375"/>
      <c r="C30" s="75">
        <f>C15-C25</f>
        <v>-593641011</v>
      </c>
      <c r="D30" s="75">
        <f t="shared" ref="D30:O30" si="4">D15-D25</f>
        <v>-178222225</v>
      </c>
      <c r="E30" s="75">
        <f t="shared" si="4"/>
        <v>-3994231</v>
      </c>
      <c r="F30" s="75">
        <f t="shared" si="4"/>
        <v>-182959693</v>
      </c>
      <c r="G30" s="75">
        <f t="shared" si="4"/>
        <v>0</v>
      </c>
      <c r="H30" s="75">
        <f t="shared" si="4"/>
        <v>0</v>
      </c>
      <c r="I30" s="75">
        <f t="shared" si="4"/>
        <v>0</v>
      </c>
      <c r="J30" s="75">
        <f t="shared" si="4"/>
        <v>0</v>
      </c>
      <c r="K30" s="75">
        <f t="shared" si="4"/>
        <v>0</v>
      </c>
      <c r="L30" s="75">
        <f t="shared" si="4"/>
        <v>0</v>
      </c>
      <c r="M30" s="75">
        <f t="shared" si="4"/>
        <v>0</v>
      </c>
      <c r="N30" s="75">
        <f t="shared" si="4"/>
        <v>0</v>
      </c>
      <c r="O30" s="75">
        <f t="shared" si="4"/>
        <v>-775857467</v>
      </c>
      <c r="P30" s="238" t="s">
        <v>64</v>
      </c>
      <c r="Q30" s="10"/>
      <c r="R30" s="10"/>
      <c r="S30" s="10"/>
      <c r="T30" s="10"/>
      <c r="U30" s="10"/>
      <c r="V30" s="10"/>
      <c r="W30" s="10"/>
      <c r="X30" s="10"/>
      <c r="Y30" s="10"/>
      <c r="Z30" s="10"/>
      <c r="AA30" s="10"/>
    </row>
    <row r="31" spans="1:27" ht="30.75" customHeight="1">
      <c r="A31" s="9"/>
      <c r="B31" s="76"/>
      <c r="C31" s="70"/>
      <c r="D31" s="70"/>
      <c r="E31" s="71"/>
      <c r="F31" s="71"/>
      <c r="G31" s="71"/>
      <c r="H31" s="71"/>
      <c r="I31" s="71"/>
      <c r="J31" s="71"/>
      <c r="K31" s="71"/>
      <c r="L31" s="71"/>
      <c r="M31" s="71"/>
      <c r="N31" s="71"/>
      <c r="O31" s="71"/>
      <c r="P31" s="72"/>
      <c r="Q31" s="10"/>
      <c r="R31" s="10"/>
      <c r="S31" s="10"/>
      <c r="T31" s="10"/>
      <c r="U31" s="10"/>
      <c r="V31" s="10"/>
      <c r="W31" s="10"/>
      <c r="X31" s="10"/>
      <c r="Y31" s="10"/>
      <c r="Z31" s="10"/>
      <c r="AA31" s="10"/>
    </row>
    <row r="32" spans="1:27" ht="13.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12.75" customHeight="1">
      <c r="A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2.75" customHeight="1">
      <c r="A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2.75" customHeight="1">
      <c r="A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2.75" customHeight="1">
      <c r="A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2.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2.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2.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2.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2.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2.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2.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2.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2.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2.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2.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2.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2.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2.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2.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2.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2.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2.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2.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2.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2.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2.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2.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2.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2.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2.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2.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2.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2.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2.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2.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2.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2.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2.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2.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2.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2.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2.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2.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2.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2.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2.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2.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2.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2.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2.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2.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2.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2.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2.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2.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2.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2.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2.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2.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2.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2.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2.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2.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2.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2.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2.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2.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2.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2.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2.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2.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2.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2.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2.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2.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2.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2.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2.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2.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2.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2.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2.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2.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2.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2.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2.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2.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2.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2.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2.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2.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2.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2.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2.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2.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2.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2.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2.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2.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2.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2.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2.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2.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2.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2.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2.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2.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2.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2.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2.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2.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2.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2.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2.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2.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2.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2.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2.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2.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2.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2.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2.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2.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2.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2.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2.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2.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2.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2.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2.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2.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2.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2.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2.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2.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2.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2.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2.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2.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2.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2.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2.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2.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2.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2.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2.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2.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2.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2.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2.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2.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2.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2.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2.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2.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2.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2.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2.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2.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2.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2.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2.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2.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2.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2.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2.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2.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2.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2.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2.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2.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12.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12.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2.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2.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2.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2.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2.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12.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2.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2.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2.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12.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2.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12.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12.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12.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12.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2.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12.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12.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12.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12.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12.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12.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12.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12.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12.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12.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2.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12.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12.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12.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12.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12.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12.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12.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12.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2.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12.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12.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12.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12.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12.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12.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12.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12.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12.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2.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12.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12.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12.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2.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2.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2.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sheetData>
  <mergeCells count="6">
    <mergeCell ref="B29:B30"/>
    <mergeCell ref="B1:P1"/>
    <mergeCell ref="B3:P3"/>
    <mergeCell ref="B28:P28"/>
    <mergeCell ref="B18:P18"/>
    <mergeCell ref="B2:P2"/>
  </mergeCells>
  <dataValidations count="1">
    <dataValidation type="list" allowBlank="1" showErrorMessage="1" sqref="E32:O32" xr:uid="{00000000-0002-0000-02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58"/>
  <sheetViews>
    <sheetView showGridLines="0" topLeftCell="A2" zoomScaleNormal="100" workbookViewId="0">
      <selection activeCell="E15" sqref="E15"/>
    </sheetView>
  </sheetViews>
  <sheetFormatPr defaultColWidth="11.42578125" defaultRowHeight="11.25"/>
  <cols>
    <col min="1" max="1" width="4.7109375" style="1" customWidth="1"/>
    <col min="2" max="2" width="15.42578125" style="1" customWidth="1"/>
    <col min="3" max="3" width="37.5703125" style="1" customWidth="1"/>
    <col min="4" max="4" width="22.5703125" style="1" customWidth="1"/>
    <col min="5" max="5" width="18.7109375" style="1" customWidth="1"/>
    <col min="6" max="6" width="32.28515625" style="1" customWidth="1"/>
    <col min="7" max="7" width="20.42578125" style="1" customWidth="1"/>
    <col min="8" max="8" width="19.28515625" style="1" customWidth="1"/>
    <col min="9" max="9" width="21.28515625" style="1" customWidth="1"/>
    <col min="10" max="16384" width="11.42578125" style="1"/>
  </cols>
  <sheetData>
    <row r="1" spans="2:9" ht="25.15" customHeight="1">
      <c r="B1" s="381" t="s">
        <v>65</v>
      </c>
      <c r="C1" s="381"/>
      <c r="D1" s="381"/>
      <c r="E1" s="381"/>
      <c r="F1" s="381"/>
      <c r="G1" s="381"/>
      <c r="H1" s="381"/>
      <c r="I1" s="381"/>
    </row>
    <row r="2" spans="2:9" ht="170.1" customHeight="1">
      <c r="B2" s="383" t="s">
        <v>66</v>
      </c>
      <c r="C2" s="384"/>
      <c r="D2" s="384"/>
      <c r="E2" s="384"/>
      <c r="F2" s="384"/>
      <c r="G2" s="384"/>
      <c r="H2" s="384"/>
      <c r="I2" s="384"/>
    </row>
    <row r="3" spans="2:9" ht="27.75" customHeight="1">
      <c r="B3" s="381" t="s">
        <v>67</v>
      </c>
      <c r="C3" s="382"/>
      <c r="D3" s="382"/>
      <c r="E3" s="382"/>
      <c r="F3" s="382"/>
      <c r="G3" s="382"/>
      <c r="H3" s="382"/>
      <c r="I3" s="382"/>
    </row>
    <row r="4" spans="2:9" ht="27.75" customHeight="1">
      <c r="B4" s="136"/>
      <c r="C4" s="170"/>
      <c r="D4" s="170"/>
      <c r="E4" s="170"/>
      <c r="F4" s="368" t="s">
        <v>68</v>
      </c>
      <c r="G4" s="368"/>
      <c r="H4" s="368"/>
      <c r="I4" s="170"/>
    </row>
    <row r="5" spans="2:9" ht="41.25" customHeight="1">
      <c r="B5" s="186" t="s">
        <v>69</v>
      </c>
      <c r="C5" s="187" t="s">
        <v>70</v>
      </c>
      <c r="D5" s="186" t="s">
        <v>71</v>
      </c>
      <c r="E5" s="186" t="s">
        <v>72</v>
      </c>
      <c r="F5" s="186" t="s">
        <v>73</v>
      </c>
      <c r="G5" s="186" t="s">
        <v>74</v>
      </c>
      <c r="H5" s="186" t="s">
        <v>75</v>
      </c>
      <c r="I5" s="186" t="s">
        <v>76</v>
      </c>
    </row>
    <row r="6" spans="2:9" ht="30.75" customHeight="1">
      <c r="B6" s="171" t="s">
        <v>77</v>
      </c>
      <c r="C6" s="171" t="s">
        <v>78</v>
      </c>
      <c r="D6" s="126" t="s">
        <v>79</v>
      </c>
      <c r="E6" s="126" t="s">
        <v>80</v>
      </c>
      <c r="F6" s="307" t="s">
        <v>81</v>
      </c>
      <c r="G6" s="307" t="s">
        <v>82</v>
      </c>
      <c r="H6" s="307" t="s">
        <v>83</v>
      </c>
      <c r="I6" s="239">
        <v>4500000</v>
      </c>
    </row>
    <row r="7" spans="2:9" ht="30.75" customHeight="1">
      <c r="B7" s="171" t="s">
        <v>77</v>
      </c>
      <c r="C7" s="171" t="s">
        <v>84</v>
      </c>
      <c r="D7" s="126" t="s">
        <v>85</v>
      </c>
      <c r="E7" s="126" t="s">
        <v>80</v>
      </c>
      <c r="F7" s="307" t="s">
        <v>81</v>
      </c>
      <c r="G7" s="307" t="s">
        <v>82</v>
      </c>
      <c r="H7" s="307" t="s">
        <v>83</v>
      </c>
      <c r="I7" s="239">
        <v>20000000</v>
      </c>
    </row>
    <row r="8" spans="2:9" ht="30.75" customHeight="1">
      <c r="B8" s="171" t="s">
        <v>77</v>
      </c>
      <c r="C8" s="171" t="s">
        <v>86</v>
      </c>
      <c r="D8" s="126" t="s">
        <v>85</v>
      </c>
      <c r="E8" s="126" t="s">
        <v>80</v>
      </c>
      <c r="F8" s="307" t="s">
        <v>81</v>
      </c>
      <c r="G8" s="307" t="s">
        <v>82</v>
      </c>
      <c r="H8" s="307" t="s">
        <v>83</v>
      </c>
      <c r="I8" s="239">
        <v>6000000</v>
      </c>
    </row>
    <row r="9" spans="2:9" ht="30.75" customHeight="1">
      <c r="B9" s="171" t="s">
        <v>77</v>
      </c>
      <c r="C9" s="171" t="s">
        <v>87</v>
      </c>
      <c r="D9" s="126" t="s">
        <v>85</v>
      </c>
      <c r="E9" s="126" t="s">
        <v>80</v>
      </c>
      <c r="F9" s="307" t="s">
        <v>81</v>
      </c>
      <c r="G9" s="307" t="s">
        <v>82</v>
      </c>
      <c r="H9" s="307" t="s">
        <v>83</v>
      </c>
      <c r="I9" s="239">
        <v>30000000</v>
      </c>
    </row>
    <row r="10" spans="2:9" ht="30.75" customHeight="1">
      <c r="B10" s="171" t="s">
        <v>77</v>
      </c>
      <c r="C10" s="171" t="s">
        <v>88</v>
      </c>
      <c r="D10" s="126" t="s">
        <v>85</v>
      </c>
      <c r="E10" s="126" t="s">
        <v>80</v>
      </c>
      <c r="F10" s="307" t="s">
        <v>81</v>
      </c>
      <c r="G10" s="307" t="s">
        <v>82</v>
      </c>
      <c r="H10" s="307" t="s">
        <v>83</v>
      </c>
      <c r="I10" s="239">
        <v>29850000</v>
      </c>
    </row>
    <row r="11" spans="2:9" ht="30.75" customHeight="1">
      <c r="B11" s="171" t="s">
        <v>77</v>
      </c>
      <c r="C11" s="171" t="s">
        <v>89</v>
      </c>
      <c r="D11" s="126" t="s">
        <v>85</v>
      </c>
      <c r="E11" s="126" t="s">
        <v>80</v>
      </c>
      <c r="F11" s="307" t="s">
        <v>81</v>
      </c>
      <c r="G11" s="307" t="s">
        <v>82</v>
      </c>
      <c r="H11" s="307" t="s">
        <v>83</v>
      </c>
      <c r="I11" s="239">
        <v>1500000</v>
      </c>
    </row>
    <row r="12" spans="2:9" ht="30.75" customHeight="1">
      <c r="B12" s="171" t="s">
        <v>77</v>
      </c>
      <c r="C12" s="171" t="s">
        <v>90</v>
      </c>
      <c r="D12" s="126" t="s">
        <v>85</v>
      </c>
      <c r="E12" s="126" t="s">
        <v>80</v>
      </c>
      <c r="F12" s="307" t="s">
        <v>81</v>
      </c>
      <c r="G12" s="307" t="s">
        <v>82</v>
      </c>
      <c r="H12" s="307" t="s">
        <v>83</v>
      </c>
      <c r="I12" s="239">
        <v>5321100</v>
      </c>
    </row>
    <row r="13" spans="2:9" ht="30.75" customHeight="1">
      <c r="B13" s="171" t="s">
        <v>77</v>
      </c>
      <c r="C13" s="171" t="s">
        <v>91</v>
      </c>
      <c r="D13" s="126" t="s">
        <v>85</v>
      </c>
      <c r="E13" s="126" t="s">
        <v>80</v>
      </c>
      <c r="F13" s="307" t="s">
        <v>81</v>
      </c>
      <c r="G13" s="307" t="s">
        <v>82</v>
      </c>
      <c r="H13" s="307" t="s">
        <v>83</v>
      </c>
      <c r="I13" s="239">
        <v>15000000</v>
      </c>
    </row>
    <row r="14" spans="2:9" ht="30.75" customHeight="1">
      <c r="B14" s="171" t="s">
        <v>77</v>
      </c>
      <c r="C14" s="171" t="s">
        <v>92</v>
      </c>
      <c r="D14" s="126" t="s">
        <v>79</v>
      </c>
      <c r="E14" s="126" t="s">
        <v>80</v>
      </c>
      <c r="F14" s="307" t="s">
        <v>81</v>
      </c>
      <c r="G14" s="307" t="s">
        <v>82</v>
      </c>
      <c r="H14" s="307" t="s">
        <v>83</v>
      </c>
      <c r="I14" s="239">
        <v>950000</v>
      </c>
    </row>
    <row r="15" spans="2:9" ht="30.75" customHeight="1">
      <c r="B15" s="171" t="s">
        <v>77</v>
      </c>
      <c r="C15" s="171" t="s">
        <v>93</v>
      </c>
      <c r="D15" s="126" t="s">
        <v>79</v>
      </c>
      <c r="E15" s="126" t="s">
        <v>80</v>
      </c>
      <c r="F15" s="307" t="s">
        <v>81</v>
      </c>
      <c r="G15" s="307" t="s">
        <v>82</v>
      </c>
      <c r="H15" s="307" t="s">
        <v>83</v>
      </c>
      <c r="I15" s="239">
        <v>2000000</v>
      </c>
    </row>
    <row r="16" spans="2:9" ht="30.75" customHeight="1">
      <c r="B16" s="171" t="s">
        <v>94</v>
      </c>
      <c r="C16" s="171" t="s">
        <v>95</v>
      </c>
      <c r="D16" s="126" t="s">
        <v>85</v>
      </c>
      <c r="E16" s="126" t="s">
        <v>80</v>
      </c>
      <c r="F16" s="307" t="s">
        <v>81</v>
      </c>
      <c r="G16" s="307" t="s">
        <v>82</v>
      </c>
      <c r="H16" s="307" t="s">
        <v>83</v>
      </c>
      <c r="I16" s="239">
        <v>30000000</v>
      </c>
    </row>
    <row r="17" spans="2:9" ht="30.75" customHeight="1">
      <c r="B17" s="171" t="s">
        <v>94</v>
      </c>
      <c r="C17" s="171" t="s">
        <v>96</v>
      </c>
      <c r="D17" s="126" t="s">
        <v>85</v>
      </c>
      <c r="E17" s="126" t="s">
        <v>80</v>
      </c>
      <c r="F17" s="307" t="s">
        <v>81</v>
      </c>
      <c r="G17" s="307" t="s">
        <v>82</v>
      </c>
      <c r="H17" s="307" t="s">
        <v>83</v>
      </c>
      <c r="I17" s="239">
        <v>30000000</v>
      </c>
    </row>
    <row r="18" spans="2:9" ht="30.75" customHeight="1">
      <c r="B18" s="171" t="s">
        <v>94</v>
      </c>
      <c r="C18" s="171" t="s">
        <v>97</v>
      </c>
      <c r="D18" s="126" t="s">
        <v>85</v>
      </c>
      <c r="E18" s="126" t="s">
        <v>80</v>
      </c>
      <c r="F18" s="307" t="s">
        <v>81</v>
      </c>
      <c r="G18" s="307" t="s">
        <v>82</v>
      </c>
      <c r="H18" s="307" t="s">
        <v>83</v>
      </c>
      <c r="I18" s="239">
        <v>18000000</v>
      </c>
    </row>
    <row r="19" spans="2:9" ht="30.75" customHeight="1">
      <c r="B19" s="171" t="s">
        <v>94</v>
      </c>
      <c r="C19" s="171" t="s">
        <v>98</v>
      </c>
      <c r="D19" s="126" t="s">
        <v>85</v>
      </c>
      <c r="E19" s="126" t="s">
        <v>80</v>
      </c>
      <c r="F19" s="307" t="s">
        <v>81</v>
      </c>
      <c r="G19" s="307" t="s">
        <v>82</v>
      </c>
      <c r="H19" s="307" t="s">
        <v>83</v>
      </c>
      <c r="I19" s="239">
        <v>20000000</v>
      </c>
    </row>
    <row r="20" spans="2:9" ht="30.75" customHeight="1">
      <c r="B20" s="171" t="s">
        <v>94</v>
      </c>
      <c r="C20" s="171" t="s">
        <v>99</v>
      </c>
      <c r="D20" s="126" t="s">
        <v>85</v>
      </c>
      <c r="E20" s="126" t="s">
        <v>80</v>
      </c>
      <c r="F20" s="307" t="s">
        <v>81</v>
      </c>
      <c r="G20" s="307" t="s">
        <v>82</v>
      </c>
      <c r="H20" s="307" t="s">
        <v>83</v>
      </c>
      <c r="I20" s="239">
        <v>31000000</v>
      </c>
    </row>
    <row r="21" spans="2:9" ht="30.75" customHeight="1">
      <c r="B21" s="171" t="s">
        <v>94</v>
      </c>
      <c r="C21" s="171" t="s">
        <v>100</v>
      </c>
      <c r="D21" s="126" t="s">
        <v>85</v>
      </c>
      <c r="E21" s="126" t="s">
        <v>80</v>
      </c>
      <c r="F21" s="307" t="s">
        <v>81</v>
      </c>
      <c r="G21" s="307" t="s">
        <v>82</v>
      </c>
      <c r="H21" s="307" t="s">
        <v>83</v>
      </c>
      <c r="I21" s="239">
        <v>15000000</v>
      </c>
    </row>
    <row r="22" spans="2:9" ht="30.75" customHeight="1">
      <c r="B22" s="171" t="s">
        <v>94</v>
      </c>
      <c r="C22" s="171" t="s">
        <v>101</v>
      </c>
      <c r="D22" s="126" t="s">
        <v>85</v>
      </c>
      <c r="E22" s="126" t="s">
        <v>80</v>
      </c>
      <c r="F22" s="307" t="s">
        <v>81</v>
      </c>
      <c r="G22" s="307" t="s">
        <v>82</v>
      </c>
      <c r="H22" s="307" t="s">
        <v>83</v>
      </c>
      <c r="I22" s="239">
        <v>7000000</v>
      </c>
    </row>
    <row r="23" spans="2:9" ht="30.75" customHeight="1">
      <c r="B23" s="171" t="s">
        <v>94</v>
      </c>
      <c r="C23" s="171" t="s">
        <v>102</v>
      </c>
      <c r="D23" s="126" t="s">
        <v>85</v>
      </c>
      <c r="E23" s="126" t="s">
        <v>80</v>
      </c>
      <c r="F23" s="307" t="s">
        <v>81</v>
      </c>
      <c r="G23" s="307" t="s">
        <v>82</v>
      </c>
      <c r="H23" s="307" t="s">
        <v>83</v>
      </c>
      <c r="I23" s="239">
        <v>28000000</v>
      </c>
    </row>
    <row r="24" spans="2:9" ht="30.75" customHeight="1">
      <c r="B24" s="171" t="s">
        <v>94</v>
      </c>
      <c r="C24" s="171" t="s">
        <v>103</v>
      </c>
      <c r="D24" s="126" t="s">
        <v>85</v>
      </c>
      <c r="E24" s="126" t="s">
        <v>80</v>
      </c>
      <c r="F24" s="307" t="s">
        <v>81</v>
      </c>
      <c r="G24" s="307" t="s">
        <v>82</v>
      </c>
      <c r="H24" s="307" t="s">
        <v>83</v>
      </c>
      <c r="I24" s="239">
        <v>25000000</v>
      </c>
    </row>
    <row r="25" spans="2:9" ht="30.75" customHeight="1">
      <c r="B25" s="171" t="s">
        <v>94</v>
      </c>
      <c r="C25" s="171" t="s">
        <v>104</v>
      </c>
      <c r="D25" s="126" t="s">
        <v>85</v>
      </c>
      <c r="E25" s="126" t="s">
        <v>80</v>
      </c>
      <c r="F25" s="307" t="s">
        <v>81</v>
      </c>
      <c r="G25" s="307" t="s">
        <v>82</v>
      </c>
      <c r="H25" s="307" t="s">
        <v>83</v>
      </c>
      <c r="I25" s="239">
        <v>17000000</v>
      </c>
    </row>
    <row r="26" spans="2:9" ht="30.75" customHeight="1">
      <c r="B26" s="171" t="s">
        <v>94</v>
      </c>
      <c r="C26" s="171" t="s">
        <v>105</v>
      </c>
      <c r="D26" s="126" t="s">
        <v>85</v>
      </c>
      <c r="E26" s="126" t="s">
        <v>80</v>
      </c>
      <c r="F26" s="307" t="s">
        <v>81</v>
      </c>
      <c r="G26" s="307" t="s">
        <v>82</v>
      </c>
      <c r="H26" s="307" t="s">
        <v>83</v>
      </c>
      <c r="I26" s="239">
        <v>38000000</v>
      </c>
    </row>
    <row r="27" spans="2:9" ht="30.75" customHeight="1">
      <c r="B27" s="171" t="s">
        <v>94</v>
      </c>
      <c r="C27" s="171" t="s">
        <v>106</v>
      </c>
      <c r="D27" s="126" t="s">
        <v>85</v>
      </c>
      <c r="E27" s="126" t="s">
        <v>80</v>
      </c>
      <c r="F27" s="307" t="s">
        <v>81</v>
      </c>
      <c r="G27" s="307" t="s">
        <v>82</v>
      </c>
      <c r="H27" s="307" t="s">
        <v>83</v>
      </c>
      <c r="I27" s="239">
        <v>40500000</v>
      </c>
    </row>
    <row r="28" spans="2:9" ht="30.75" customHeight="1">
      <c r="B28" s="171" t="s">
        <v>94</v>
      </c>
      <c r="C28" s="171" t="s">
        <v>107</v>
      </c>
      <c r="D28" s="126" t="s">
        <v>85</v>
      </c>
      <c r="E28" s="126" t="s">
        <v>80</v>
      </c>
      <c r="F28" s="307" t="s">
        <v>81</v>
      </c>
      <c r="G28" s="307" t="s">
        <v>82</v>
      </c>
      <c r="H28" s="307" t="s">
        <v>83</v>
      </c>
      <c r="I28" s="239">
        <v>10000000</v>
      </c>
    </row>
    <row r="29" spans="2:9" ht="30.75" customHeight="1">
      <c r="B29" s="171" t="s">
        <v>94</v>
      </c>
      <c r="C29" s="171" t="s">
        <v>108</v>
      </c>
      <c r="D29" s="126" t="s">
        <v>85</v>
      </c>
      <c r="E29" s="126" t="s">
        <v>80</v>
      </c>
      <c r="F29" s="307" t="s">
        <v>81</v>
      </c>
      <c r="G29" s="307" t="s">
        <v>82</v>
      </c>
      <c r="H29" s="307" t="s">
        <v>83</v>
      </c>
      <c r="I29" s="239">
        <v>15000000</v>
      </c>
    </row>
    <row r="30" spans="2:9" ht="30.75" customHeight="1">
      <c r="B30" s="171" t="s">
        <v>94</v>
      </c>
      <c r="C30" s="171" t="s">
        <v>109</v>
      </c>
      <c r="D30" s="126" t="s">
        <v>85</v>
      </c>
      <c r="E30" s="126" t="s">
        <v>80</v>
      </c>
      <c r="F30" s="307" t="s">
        <v>81</v>
      </c>
      <c r="G30" s="307" t="s">
        <v>82</v>
      </c>
      <c r="H30" s="307" t="s">
        <v>83</v>
      </c>
      <c r="I30" s="239">
        <v>5500000</v>
      </c>
    </row>
    <row r="31" spans="2:9" ht="30.75" customHeight="1">
      <c r="B31" s="171" t="s">
        <v>94</v>
      </c>
      <c r="C31" s="171" t="s">
        <v>110</v>
      </c>
      <c r="D31" s="126" t="s">
        <v>85</v>
      </c>
      <c r="E31" s="126" t="s">
        <v>80</v>
      </c>
      <c r="F31" s="307" t="s">
        <v>81</v>
      </c>
      <c r="G31" s="307" t="s">
        <v>82</v>
      </c>
      <c r="H31" s="307" t="s">
        <v>83</v>
      </c>
      <c r="I31" s="239">
        <v>29000000</v>
      </c>
    </row>
    <row r="32" spans="2:9" ht="30.75" customHeight="1">
      <c r="B32" s="171" t="s">
        <v>94</v>
      </c>
      <c r="C32" s="171" t="s">
        <v>111</v>
      </c>
      <c r="D32" s="126" t="s">
        <v>85</v>
      </c>
      <c r="E32" s="126" t="s">
        <v>80</v>
      </c>
      <c r="F32" s="307" t="s">
        <v>81</v>
      </c>
      <c r="G32" s="307" t="s">
        <v>82</v>
      </c>
      <c r="H32" s="307" t="s">
        <v>83</v>
      </c>
      <c r="I32" s="239">
        <v>10000000</v>
      </c>
    </row>
    <row r="33" spans="2:9" ht="30.75" customHeight="1">
      <c r="B33" s="171" t="s">
        <v>94</v>
      </c>
      <c r="C33" s="171" t="s">
        <v>112</v>
      </c>
      <c r="D33" s="126" t="s">
        <v>85</v>
      </c>
      <c r="E33" s="126" t="s">
        <v>80</v>
      </c>
      <c r="F33" s="307" t="s">
        <v>81</v>
      </c>
      <c r="G33" s="307" t="s">
        <v>82</v>
      </c>
      <c r="H33" s="307" t="s">
        <v>83</v>
      </c>
      <c r="I33" s="239">
        <v>9500000</v>
      </c>
    </row>
    <row r="34" spans="2:9" ht="30.75" customHeight="1">
      <c r="B34" s="171" t="s">
        <v>94</v>
      </c>
      <c r="C34" s="171" t="s">
        <v>113</v>
      </c>
      <c r="D34" s="126" t="s">
        <v>85</v>
      </c>
      <c r="E34" s="126" t="s">
        <v>80</v>
      </c>
      <c r="F34" s="307" t="s">
        <v>81</v>
      </c>
      <c r="G34" s="307" t="s">
        <v>82</v>
      </c>
      <c r="H34" s="307" t="s">
        <v>83</v>
      </c>
      <c r="I34" s="239">
        <v>60000000</v>
      </c>
    </row>
    <row r="35" spans="2:9" ht="30.75" customHeight="1">
      <c r="B35" s="171" t="s">
        <v>94</v>
      </c>
      <c r="C35" s="171" t="s">
        <v>114</v>
      </c>
      <c r="D35" s="126" t="s">
        <v>85</v>
      </c>
      <c r="E35" s="126" t="s">
        <v>80</v>
      </c>
      <c r="F35" s="307" t="s">
        <v>81</v>
      </c>
      <c r="G35" s="307" t="s">
        <v>82</v>
      </c>
      <c r="H35" s="307" t="s">
        <v>83</v>
      </c>
      <c r="I35" s="239">
        <v>10000000</v>
      </c>
    </row>
    <row r="36" spans="2:9" ht="30.75" customHeight="1">
      <c r="B36" s="171" t="s">
        <v>94</v>
      </c>
      <c r="C36" s="171" t="s">
        <v>115</v>
      </c>
      <c r="D36" s="126" t="s">
        <v>85</v>
      </c>
      <c r="E36" s="126" t="s">
        <v>80</v>
      </c>
      <c r="F36" s="307" t="s">
        <v>81</v>
      </c>
      <c r="G36" s="307" t="s">
        <v>82</v>
      </c>
      <c r="H36" s="307" t="s">
        <v>83</v>
      </c>
      <c r="I36" s="239">
        <v>15000000</v>
      </c>
    </row>
    <row r="37" spans="2:9" ht="30.75" customHeight="1">
      <c r="B37" s="171" t="s">
        <v>94</v>
      </c>
      <c r="C37" s="171" t="s">
        <v>116</v>
      </c>
      <c r="D37" s="126" t="s">
        <v>79</v>
      </c>
      <c r="E37" s="126" t="s">
        <v>80</v>
      </c>
      <c r="F37" s="307" t="s">
        <v>81</v>
      </c>
      <c r="G37" s="307" t="s">
        <v>82</v>
      </c>
      <c r="H37" s="307" t="s">
        <v>83</v>
      </c>
      <c r="I37" s="239">
        <v>8000000</v>
      </c>
    </row>
    <row r="38" spans="2:9" ht="30.75" customHeight="1">
      <c r="B38" s="171" t="s">
        <v>94</v>
      </c>
      <c r="C38" s="171" t="s">
        <v>117</v>
      </c>
      <c r="D38" s="126" t="s">
        <v>79</v>
      </c>
      <c r="E38" s="126" t="s">
        <v>80</v>
      </c>
      <c r="F38" s="307" t="s">
        <v>81</v>
      </c>
      <c r="G38" s="307" t="s">
        <v>82</v>
      </c>
      <c r="H38" s="307" t="s">
        <v>83</v>
      </c>
      <c r="I38" s="239">
        <v>950000</v>
      </c>
    </row>
    <row r="39" spans="2:9" ht="30.75" customHeight="1">
      <c r="B39" s="171" t="s">
        <v>118</v>
      </c>
      <c r="C39" s="171" t="s">
        <v>119</v>
      </c>
      <c r="D39" s="126" t="s">
        <v>85</v>
      </c>
      <c r="E39" s="126" t="s">
        <v>80</v>
      </c>
      <c r="F39" s="307" t="s">
        <v>81</v>
      </c>
      <c r="G39" s="307" t="s">
        <v>82</v>
      </c>
      <c r="H39" s="307" t="s">
        <v>83</v>
      </c>
      <c r="I39" s="239">
        <v>5000000</v>
      </c>
    </row>
    <row r="40" spans="2:9" ht="30.75" customHeight="1">
      <c r="B40" s="171" t="s">
        <v>118</v>
      </c>
      <c r="C40" s="171" t="s">
        <v>120</v>
      </c>
      <c r="D40" s="126" t="s">
        <v>85</v>
      </c>
      <c r="E40" s="126" t="s">
        <v>80</v>
      </c>
      <c r="F40" s="307" t="s">
        <v>81</v>
      </c>
      <c r="G40" s="307" t="s">
        <v>82</v>
      </c>
      <c r="H40" s="307" t="s">
        <v>83</v>
      </c>
      <c r="I40" s="239">
        <v>10000000</v>
      </c>
    </row>
    <row r="41" spans="2:9" ht="30.75" customHeight="1">
      <c r="B41" s="171" t="s">
        <v>118</v>
      </c>
      <c r="C41" s="171" t="s">
        <v>121</v>
      </c>
      <c r="D41" s="126" t="s">
        <v>122</v>
      </c>
      <c r="E41" s="126" t="s">
        <v>80</v>
      </c>
      <c r="F41" s="307" t="s">
        <v>81</v>
      </c>
      <c r="G41" s="307" t="s">
        <v>82</v>
      </c>
      <c r="H41" s="307" t="s">
        <v>83</v>
      </c>
      <c r="I41" s="239">
        <v>9936602</v>
      </c>
    </row>
    <row r="42" spans="2:9" ht="30.75" customHeight="1">
      <c r="B42" s="171" t="s">
        <v>118</v>
      </c>
      <c r="C42" s="171" t="s">
        <v>123</v>
      </c>
      <c r="D42" s="126" t="s">
        <v>85</v>
      </c>
      <c r="E42" s="126" t="s">
        <v>80</v>
      </c>
      <c r="F42" s="307" t="s">
        <v>81</v>
      </c>
      <c r="G42" s="307" t="s">
        <v>82</v>
      </c>
      <c r="H42" s="307" t="s">
        <v>83</v>
      </c>
      <c r="I42" s="239">
        <v>30000000</v>
      </c>
    </row>
    <row r="43" spans="2:9" ht="30.75" customHeight="1">
      <c r="B43" s="171" t="s">
        <v>118</v>
      </c>
      <c r="C43" s="171" t="s">
        <v>124</v>
      </c>
      <c r="D43" s="126" t="s">
        <v>85</v>
      </c>
      <c r="E43" s="126" t="s">
        <v>80</v>
      </c>
      <c r="F43" s="307" t="s">
        <v>81</v>
      </c>
      <c r="G43" s="307" t="s">
        <v>82</v>
      </c>
      <c r="H43" s="307" t="s">
        <v>83</v>
      </c>
      <c r="I43" s="239">
        <v>20000000</v>
      </c>
    </row>
    <row r="44" spans="2:9" ht="30.75" customHeight="1">
      <c r="B44" s="171" t="s">
        <v>118</v>
      </c>
      <c r="C44" s="171" t="s">
        <v>125</v>
      </c>
      <c r="D44" s="126" t="s">
        <v>79</v>
      </c>
      <c r="E44" s="126" t="s">
        <v>80</v>
      </c>
      <c r="F44" s="307" t="s">
        <v>81</v>
      </c>
      <c r="G44" s="307" t="s">
        <v>82</v>
      </c>
      <c r="H44" s="307" t="s">
        <v>83</v>
      </c>
      <c r="I44" s="239">
        <v>12605042</v>
      </c>
    </row>
    <row r="45" spans="2:9" ht="30.75" customHeight="1">
      <c r="B45" s="171" t="s">
        <v>126</v>
      </c>
      <c r="C45" s="171" t="s">
        <v>127</v>
      </c>
      <c r="D45" s="126" t="s">
        <v>85</v>
      </c>
      <c r="E45" s="126" t="s">
        <v>80</v>
      </c>
      <c r="F45" s="307" t="s">
        <v>81</v>
      </c>
      <c r="G45" s="307" t="s">
        <v>82</v>
      </c>
      <c r="H45" s="307" t="s">
        <v>83</v>
      </c>
      <c r="I45" s="239">
        <v>67000000</v>
      </c>
    </row>
    <row r="46" spans="2:9" ht="30.75" customHeight="1">
      <c r="B46" s="171" t="s">
        <v>126</v>
      </c>
      <c r="C46" s="171" t="s">
        <v>128</v>
      </c>
      <c r="D46" s="126" t="s">
        <v>85</v>
      </c>
      <c r="E46" s="126" t="s">
        <v>80</v>
      </c>
      <c r="F46" s="307" t="s">
        <v>81</v>
      </c>
      <c r="G46" s="307" t="s">
        <v>82</v>
      </c>
      <c r="H46" s="307" t="s">
        <v>83</v>
      </c>
      <c r="I46" s="239">
        <v>25000000</v>
      </c>
    </row>
    <row r="47" spans="2:9" ht="30.75" customHeight="1">
      <c r="B47" s="171" t="s">
        <v>126</v>
      </c>
      <c r="C47" s="171" t="s">
        <v>129</v>
      </c>
      <c r="D47" s="126" t="s">
        <v>79</v>
      </c>
      <c r="E47" s="126" t="s">
        <v>80</v>
      </c>
      <c r="F47" s="307" t="s">
        <v>81</v>
      </c>
      <c r="G47" s="307" t="s">
        <v>82</v>
      </c>
      <c r="H47" s="307" t="s">
        <v>83</v>
      </c>
      <c r="I47" s="239">
        <v>2034098</v>
      </c>
    </row>
    <row r="48" spans="2:9" ht="33.75">
      <c r="B48" s="171" t="s">
        <v>126</v>
      </c>
      <c r="C48" s="171" t="s">
        <v>130</v>
      </c>
      <c r="D48" s="126" t="s">
        <v>79</v>
      </c>
      <c r="E48" s="126" t="s">
        <v>80</v>
      </c>
      <c r="F48" s="307" t="s">
        <v>131</v>
      </c>
      <c r="G48" s="307" t="s">
        <v>82</v>
      </c>
      <c r="H48" s="307" t="s">
        <v>132</v>
      </c>
      <c r="I48" s="239">
        <v>1500000</v>
      </c>
    </row>
    <row r="49" spans="2:9" ht="30.75" customHeight="1">
      <c r="B49" s="171" t="s">
        <v>126</v>
      </c>
      <c r="C49" s="171" t="s">
        <v>133</v>
      </c>
      <c r="D49" s="126" t="s">
        <v>79</v>
      </c>
      <c r="E49" s="126" t="s">
        <v>80</v>
      </c>
      <c r="F49" s="307" t="s">
        <v>81</v>
      </c>
      <c r="G49" s="307" t="s">
        <v>82</v>
      </c>
      <c r="H49" s="307" t="s">
        <v>83</v>
      </c>
      <c r="I49" s="239">
        <v>6999125</v>
      </c>
    </row>
    <row r="50" spans="2:9" ht="30.75" customHeight="1">
      <c r="B50" s="241"/>
      <c r="C50" s="241"/>
      <c r="D50" s="242"/>
      <c r="E50" s="242"/>
      <c r="F50" s="241"/>
      <c r="G50" s="241"/>
      <c r="H50" s="240"/>
      <c r="I50" s="239">
        <f>+SUM(I6:I49)</f>
        <v>777645967</v>
      </c>
    </row>
    <row r="52" spans="2:9">
      <c r="D52" s="77" t="s">
        <v>134</v>
      </c>
      <c r="E52" s="77" t="s">
        <v>135</v>
      </c>
    </row>
    <row r="53" spans="2:9">
      <c r="D53" s="1" t="s">
        <v>136</v>
      </c>
      <c r="E53" s="1" t="s">
        <v>80</v>
      </c>
    </row>
    <row r="54" spans="2:9">
      <c r="D54" s="1" t="s">
        <v>85</v>
      </c>
      <c r="E54" s="1" t="s">
        <v>137</v>
      </c>
    </row>
    <row r="55" spans="2:9">
      <c r="D55" s="1" t="s">
        <v>138</v>
      </c>
    </row>
    <row r="56" spans="2:9">
      <c r="D56" s="1" t="s">
        <v>79</v>
      </c>
    </row>
    <row r="57" spans="2:9">
      <c r="D57" s="1" t="s">
        <v>122</v>
      </c>
    </row>
    <row r="58" spans="2:9">
      <c r="D58" s="1" t="s">
        <v>139</v>
      </c>
    </row>
  </sheetData>
  <mergeCells count="4">
    <mergeCell ref="B3:I3"/>
    <mergeCell ref="B1:I1"/>
    <mergeCell ref="B2:I2"/>
    <mergeCell ref="F4:H4"/>
  </mergeCells>
  <dataValidations count="2">
    <dataValidation type="list" allowBlank="1" showInputMessage="1" showErrorMessage="1" sqref="E6:E49" xr:uid="{00000000-0002-0000-0300-000001000000}">
      <formula1>$E$53:$E$54</formula1>
    </dataValidation>
    <dataValidation type="list" allowBlank="1" showInputMessage="1" showErrorMessage="1" sqref="D6:D49" xr:uid="{00000000-0002-0000-0300-000000000000}">
      <formula1>$D$53:$D$58</formula1>
    </dataValidation>
  </dataValidations>
  <printOptions horizontalCentered="1"/>
  <pageMargins left="0.25" right="0.25" top="0.75" bottom="0.75" header="0.3" footer="0.3"/>
  <pageSetup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ADBA-54DF-4E50-B7DD-F6AB61D57922}">
  <dimension ref="B1:J44"/>
  <sheetViews>
    <sheetView showGridLines="0" zoomScaleNormal="100" workbookViewId="0">
      <selection activeCell="B5" sqref="B5:C12"/>
    </sheetView>
  </sheetViews>
  <sheetFormatPr defaultColWidth="11.42578125" defaultRowHeight="14.25" customHeight="1"/>
  <cols>
    <col min="1" max="1" width="2.7109375" style="1" customWidth="1"/>
    <col min="2" max="2" width="46.42578125" style="1" customWidth="1"/>
    <col min="3" max="3" width="21.7109375" style="162" customWidth="1"/>
    <col min="4" max="4" width="49.28515625" style="1" bestFit="1" customWidth="1"/>
    <col min="5" max="5" width="32.5703125" style="1" customWidth="1"/>
    <col min="6" max="6" width="28.7109375" style="162" bestFit="1" customWidth="1"/>
    <col min="7" max="7" width="20.42578125" style="1" customWidth="1"/>
    <col min="8" max="8" width="24.7109375" style="122" customWidth="1"/>
    <col min="9" max="10" width="24.7109375" style="1" customWidth="1"/>
    <col min="11" max="11" width="14.7109375" style="1" customWidth="1"/>
    <col min="12" max="16384" width="11.42578125" style="1"/>
  </cols>
  <sheetData>
    <row r="1" spans="2:10" ht="26.25" customHeight="1">
      <c r="B1" s="381" t="s">
        <v>140</v>
      </c>
      <c r="C1" s="381"/>
      <c r="D1" s="381"/>
      <c r="E1" s="381"/>
      <c r="F1" s="381"/>
      <c r="G1" s="381"/>
      <c r="H1" s="381"/>
      <c r="I1" s="381"/>
      <c r="J1" s="381"/>
    </row>
    <row r="2" spans="2:10" ht="43.5" customHeight="1" thickBot="1">
      <c r="B2" s="384" t="s">
        <v>141</v>
      </c>
      <c r="C2" s="384"/>
      <c r="D2" s="384"/>
      <c r="E2" s="384"/>
      <c r="F2" s="384"/>
      <c r="G2" s="384"/>
    </row>
    <row r="3" spans="2:10" ht="33.6" customHeight="1" thickBot="1">
      <c r="B3" s="385" t="s">
        <v>142</v>
      </c>
      <c r="C3" s="386"/>
      <c r="D3" s="386"/>
      <c r="E3" s="386"/>
      <c r="F3" s="386"/>
      <c r="G3" s="386"/>
      <c r="H3" s="387"/>
    </row>
    <row r="4" spans="2:10" ht="77.099999999999994" customHeight="1" thickBot="1">
      <c r="B4" s="173" t="s">
        <v>143</v>
      </c>
      <c r="C4" s="174" t="s">
        <v>144</v>
      </c>
      <c r="D4" s="174" t="s">
        <v>145</v>
      </c>
      <c r="E4" s="174" t="s">
        <v>146</v>
      </c>
      <c r="F4" s="174" t="s">
        <v>147</v>
      </c>
      <c r="G4" s="175" t="s">
        <v>148</v>
      </c>
      <c r="H4" s="176" t="s">
        <v>149</v>
      </c>
    </row>
    <row r="5" spans="2:10" ht="19.5" customHeight="1">
      <c r="B5" s="361"/>
      <c r="C5" s="362"/>
      <c r="D5" s="172" t="s">
        <v>150</v>
      </c>
      <c r="E5" s="172" t="s">
        <v>151</v>
      </c>
      <c r="F5" s="316" t="s">
        <v>152</v>
      </c>
      <c r="G5" s="243" t="s">
        <v>153</v>
      </c>
      <c r="H5" s="317">
        <v>1212633</v>
      </c>
    </row>
    <row r="6" spans="2:10" ht="19.5" customHeight="1">
      <c r="B6" s="361"/>
      <c r="C6" s="362"/>
      <c r="D6" s="172" t="s">
        <v>154</v>
      </c>
      <c r="E6" s="172" t="s">
        <v>155</v>
      </c>
      <c r="F6" s="316" t="s">
        <v>152</v>
      </c>
      <c r="G6" s="243" t="s">
        <v>153</v>
      </c>
      <c r="H6" s="317">
        <v>1138208</v>
      </c>
    </row>
    <row r="7" spans="2:10" ht="19.5" customHeight="1">
      <c r="B7" s="361"/>
      <c r="C7" s="363"/>
      <c r="D7" s="172" t="s">
        <v>156</v>
      </c>
      <c r="E7" s="172" t="s">
        <v>151</v>
      </c>
      <c r="F7" s="316" t="s">
        <v>152</v>
      </c>
      <c r="G7" s="243" t="s">
        <v>153</v>
      </c>
      <c r="H7" s="317">
        <v>2415114</v>
      </c>
    </row>
    <row r="8" spans="2:10" ht="19.5" customHeight="1">
      <c r="B8" s="361"/>
      <c r="C8" s="362"/>
      <c r="D8" s="172" t="s">
        <v>157</v>
      </c>
      <c r="E8" s="172" t="s">
        <v>155</v>
      </c>
      <c r="F8" s="316" t="s">
        <v>152</v>
      </c>
      <c r="G8" s="243" t="s">
        <v>153</v>
      </c>
      <c r="H8" s="317">
        <v>2571124</v>
      </c>
    </row>
    <row r="9" spans="2:10" ht="19.5" customHeight="1">
      <c r="B9" s="361"/>
      <c r="C9" s="362"/>
      <c r="D9" s="172" t="s">
        <v>158</v>
      </c>
      <c r="E9" s="172" t="s">
        <v>159</v>
      </c>
      <c r="F9" s="316" t="s">
        <v>152</v>
      </c>
      <c r="G9" s="243" t="s">
        <v>153</v>
      </c>
      <c r="H9" s="317">
        <v>2028139</v>
      </c>
    </row>
    <row r="10" spans="2:10" ht="19.5" customHeight="1">
      <c r="B10" s="361"/>
      <c r="C10" s="362"/>
      <c r="D10" s="172" t="s">
        <v>160</v>
      </c>
      <c r="E10" s="172" t="s">
        <v>151</v>
      </c>
      <c r="F10" s="316" t="s">
        <v>152</v>
      </c>
      <c r="G10" s="243" t="s">
        <v>153</v>
      </c>
      <c r="H10" s="317">
        <v>2248525</v>
      </c>
    </row>
    <row r="11" spans="2:10" ht="19.5" customHeight="1">
      <c r="B11" s="361"/>
      <c r="C11" s="363"/>
      <c r="D11" s="172" t="s">
        <v>161</v>
      </c>
      <c r="E11" s="172" t="s">
        <v>162</v>
      </c>
      <c r="F11" s="316" t="s">
        <v>152</v>
      </c>
      <c r="G11" s="243" t="s">
        <v>153</v>
      </c>
      <c r="H11" s="317">
        <v>2485210</v>
      </c>
    </row>
    <row r="12" spans="2:10" ht="19.5" customHeight="1" thickBot="1">
      <c r="B12" s="361"/>
      <c r="C12" s="362"/>
      <c r="D12" s="172" t="s">
        <v>163</v>
      </c>
      <c r="E12" s="172" t="s">
        <v>164</v>
      </c>
      <c r="F12" s="316" t="s">
        <v>152</v>
      </c>
      <c r="G12" s="243" t="s">
        <v>153</v>
      </c>
      <c r="H12" s="317">
        <v>2246280</v>
      </c>
    </row>
    <row r="13" spans="2:10" ht="24" customHeight="1" thickBot="1">
      <c r="B13" s="388" t="s">
        <v>165</v>
      </c>
      <c r="C13" s="389"/>
      <c r="D13" s="389"/>
      <c r="E13" s="389"/>
      <c r="F13" s="389"/>
      <c r="G13" s="389"/>
      <c r="H13" s="318">
        <f>SUM(H5:H12)</f>
        <v>16345233</v>
      </c>
    </row>
    <row r="38" spans="3:7" ht="14.25" customHeight="1">
      <c r="C38" s="315" t="s">
        <v>166</v>
      </c>
      <c r="F38" s="315" t="s">
        <v>147</v>
      </c>
      <c r="G38" s="6"/>
    </row>
    <row r="39" spans="3:7" ht="14.25" customHeight="1">
      <c r="C39" s="162" t="s">
        <v>167</v>
      </c>
      <c r="F39" s="162" t="s">
        <v>152</v>
      </c>
    </row>
    <row r="40" spans="3:7" ht="14.25" customHeight="1">
      <c r="C40" s="162" t="s">
        <v>168</v>
      </c>
      <c r="F40" s="162" t="s">
        <v>169</v>
      </c>
    </row>
    <row r="41" spans="3:7" ht="14.25" customHeight="1">
      <c r="C41" s="162" t="s">
        <v>170</v>
      </c>
      <c r="F41" s="162" t="s">
        <v>171</v>
      </c>
    </row>
    <row r="42" spans="3:7" ht="14.25" customHeight="1">
      <c r="C42" s="162" t="s">
        <v>172</v>
      </c>
      <c r="F42" s="162" t="s">
        <v>173</v>
      </c>
    </row>
    <row r="43" spans="3:7" ht="14.25" customHeight="1">
      <c r="C43" s="162" t="s">
        <v>174</v>
      </c>
      <c r="F43" s="162" t="s">
        <v>175</v>
      </c>
    </row>
    <row r="44" spans="3:7" ht="14.25" customHeight="1">
      <c r="F44" s="162" t="s">
        <v>176</v>
      </c>
    </row>
  </sheetData>
  <autoFilter ref="B4:G4" xr:uid="{26A9ADBA-54DF-4E50-B7DD-F6AB61D57922}"/>
  <mergeCells count="4">
    <mergeCell ref="B1:J1"/>
    <mergeCell ref="B2:G2"/>
    <mergeCell ref="B3:H3"/>
    <mergeCell ref="B13:G13"/>
  </mergeCells>
  <dataValidations count="2">
    <dataValidation type="list" allowBlank="1" showInputMessage="1" showErrorMessage="1" sqref="F5:F12" xr:uid="{D3C63BE8-8BEA-4A3C-8325-C0841098FEA4}">
      <formula1>$F$39:$F$44</formula1>
    </dataValidation>
    <dataValidation type="list" allowBlank="1" showInputMessage="1" showErrorMessage="1" sqref="C5:C12" xr:uid="{EB8EC2B9-18E9-4A98-9116-2A02DC0D1FD3}">
      <formula1>$C$39:$C$45</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Y43"/>
  <sheetViews>
    <sheetView showGridLines="0" tabSelected="1" topLeftCell="K35" zoomScale="80" zoomScaleNormal="80" workbookViewId="0">
      <selection activeCell="R50" sqref="R50"/>
    </sheetView>
  </sheetViews>
  <sheetFormatPr defaultColWidth="9.140625" defaultRowHeight="11.25"/>
  <cols>
    <col min="1" max="1" width="1.7109375" style="78" customWidth="1"/>
    <col min="2" max="2" width="8.85546875" style="147" customWidth="1"/>
    <col min="3" max="3" width="22.28515625" style="147" customWidth="1"/>
    <col min="4" max="4" width="21" style="147" customWidth="1"/>
    <col min="5" max="5" width="60.42578125" style="147" customWidth="1"/>
    <col min="6" max="6" width="40.7109375" style="147" customWidth="1"/>
    <col min="7" max="7" width="35.5703125" style="148" customWidth="1"/>
    <col min="8" max="8" width="23" style="78" customWidth="1"/>
    <col min="9" max="9" width="15.7109375" style="78" customWidth="1"/>
    <col min="10" max="10" width="17.28515625" style="78" customWidth="1"/>
    <col min="11" max="11" width="23" style="78" customWidth="1"/>
    <col min="12" max="15" width="8.28515625" style="78" customWidth="1"/>
    <col min="16" max="16" width="18.7109375" style="78" customWidth="1"/>
    <col min="17" max="17" width="18.7109375" style="274" customWidth="1"/>
    <col min="18" max="18" width="59.5703125" style="78" customWidth="1"/>
    <col min="19" max="19" width="49.140625" style="78" customWidth="1"/>
    <col min="20" max="20" width="29.85546875" style="78" customWidth="1"/>
    <col min="21" max="21" width="22.7109375" style="78" customWidth="1"/>
    <col min="22" max="22" width="17.28515625" style="78" customWidth="1"/>
    <col min="23" max="23" width="25.28515625" style="78" customWidth="1"/>
    <col min="24" max="24" width="27.7109375" style="78" customWidth="1"/>
    <col min="25" max="27" width="12.7109375" style="78" customWidth="1"/>
    <col min="28" max="28" width="11.42578125" style="78"/>
    <col min="29" max="29" width="8" style="78" customWidth="1"/>
    <col min="30" max="30" width="8.28515625" style="78" customWidth="1"/>
    <col min="31" max="31" width="12.42578125" style="78" customWidth="1"/>
    <col min="32" max="16384" width="9.140625" style="78"/>
  </cols>
  <sheetData>
    <row r="1" spans="2:25" ht="33" customHeight="1">
      <c r="B1" s="395" t="s">
        <v>177</v>
      </c>
      <c r="C1" s="395"/>
      <c r="D1" s="395"/>
      <c r="E1" s="395"/>
      <c r="F1" s="395"/>
      <c r="G1" s="395"/>
      <c r="H1" s="395"/>
      <c r="I1" s="395"/>
      <c r="J1" s="395"/>
      <c r="K1" s="395"/>
      <c r="L1" s="395"/>
      <c r="M1" s="395"/>
      <c r="N1" s="395"/>
      <c r="O1" s="395"/>
      <c r="P1" s="395"/>
      <c r="Q1" s="395"/>
      <c r="R1" s="395"/>
      <c r="S1" s="395"/>
      <c r="T1" s="395"/>
      <c r="U1" s="395"/>
      <c r="V1" s="395"/>
      <c r="W1" s="395"/>
      <c r="X1" s="395"/>
      <c r="Y1" s="139"/>
    </row>
    <row r="2" spans="2:25" ht="32.25" customHeight="1">
      <c r="B2" s="403" t="s">
        <v>178</v>
      </c>
      <c r="C2" s="403"/>
      <c r="D2" s="404"/>
      <c r="E2" s="404"/>
      <c r="F2" s="404"/>
      <c r="G2" s="404"/>
      <c r="H2" s="404"/>
      <c r="I2" s="404"/>
      <c r="J2" s="404"/>
      <c r="K2" s="404"/>
      <c r="L2" s="404"/>
      <c r="M2" s="404"/>
      <c r="N2" s="404"/>
      <c r="O2" s="404"/>
      <c r="P2" s="404"/>
      <c r="Q2" s="404"/>
      <c r="R2" s="404"/>
      <c r="S2" s="404"/>
      <c r="T2" s="404"/>
      <c r="U2" s="404"/>
      <c r="V2" s="404"/>
      <c r="W2" s="404"/>
      <c r="X2" s="404"/>
    </row>
    <row r="3" spans="2:25" ht="32.25" customHeight="1">
      <c r="B3" s="408" t="s">
        <v>179</v>
      </c>
      <c r="C3" s="423" t="s">
        <v>180</v>
      </c>
      <c r="D3" s="411" t="s">
        <v>181</v>
      </c>
      <c r="E3" s="411" t="s">
        <v>182</v>
      </c>
      <c r="F3" s="411" t="s">
        <v>183</v>
      </c>
      <c r="G3" s="411" t="s">
        <v>184</v>
      </c>
      <c r="H3" s="411" t="s">
        <v>185</v>
      </c>
      <c r="I3" s="411" t="s">
        <v>186</v>
      </c>
      <c r="J3" s="411" t="s">
        <v>187</v>
      </c>
      <c r="K3" s="411" t="s">
        <v>188</v>
      </c>
      <c r="L3" s="414" t="s">
        <v>189</v>
      </c>
      <c r="M3" s="415"/>
      <c r="N3" s="415"/>
      <c r="O3" s="416"/>
      <c r="P3" s="420" t="s">
        <v>190</v>
      </c>
      <c r="Q3" s="390" t="s">
        <v>191</v>
      </c>
      <c r="R3" s="396" t="s">
        <v>192</v>
      </c>
      <c r="S3" s="397"/>
      <c r="T3" s="397"/>
      <c r="U3" s="397"/>
      <c r="V3" s="397"/>
      <c r="W3" s="397"/>
      <c r="X3" s="398"/>
    </row>
    <row r="4" spans="2:25" ht="50.1" customHeight="1">
      <c r="B4" s="409"/>
      <c r="C4" s="424"/>
      <c r="D4" s="412"/>
      <c r="E4" s="412"/>
      <c r="F4" s="412"/>
      <c r="G4" s="412"/>
      <c r="H4" s="412"/>
      <c r="I4" s="412"/>
      <c r="J4" s="412"/>
      <c r="K4" s="412"/>
      <c r="L4" s="417"/>
      <c r="M4" s="418"/>
      <c r="N4" s="418"/>
      <c r="O4" s="419"/>
      <c r="P4" s="421"/>
      <c r="Q4" s="391"/>
      <c r="R4" s="399" t="s">
        <v>193</v>
      </c>
      <c r="S4" s="401" t="s">
        <v>194</v>
      </c>
      <c r="T4" s="401" t="s">
        <v>195</v>
      </c>
      <c r="U4" s="401" t="s">
        <v>196</v>
      </c>
      <c r="V4" s="405" t="s">
        <v>197</v>
      </c>
      <c r="W4" s="406"/>
      <c r="X4" s="407"/>
    </row>
    <row r="5" spans="2:25" ht="56.1" customHeight="1">
      <c r="B5" s="409"/>
      <c r="C5" s="425"/>
      <c r="D5" s="413"/>
      <c r="E5" s="413"/>
      <c r="F5" s="413"/>
      <c r="G5" s="413"/>
      <c r="H5" s="413"/>
      <c r="I5" s="413"/>
      <c r="J5" s="413"/>
      <c r="K5" s="413"/>
      <c r="L5" s="140" t="s">
        <v>198</v>
      </c>
      <c r="M5" s="140" t="s">
        <v>199</v>
      </c>
      <c r="N5" s="140" t="s">
        <v>200</v>
      </c>
      <c r="O5" s="140" t="s">
        <v>201</v>
      </c>
      <c r="P5" s="422"/>
      <c r="Q5" s="392"/>
      <c r="R5" s="400"/>
      <c r="S5" s="402"/>
      <c r="T5" s="402"/>
      <c r="U5" s="402"/>
      <c r="V5" s="141" t="s">
        <v>202</v>
      </c>
      <c r="W5" s="141" t="s">
        <v>203</v>
      </c>
      <c r="X5" s="142" t="s">
        <v>204</v>
      </c>
    </row>
    <row r="6" spans="2:25" ht="24" customHeight="1">
      <c r="B6" s="409"/>
      <c r="C6" s="220"/>
      <c r="D6" s="180"/>
      <c r="E6" s="180"/>
      <c r="F6" s="180"/>
      <c r="G6" s="181"/>
      <c r="H6" s="181"/>
      <c r="I6" s="180"/>
      <c r="J6" s="182"/>
      <c r="K6" s="180"/>
      <c r="L6" s="180"/>
      <c r="M6" s="180"/>
      <c r="N6" s="180"/>
      <c r="O6" s="180"/>
      <c r="P6" s="183"/>
      <c r="Q6" s="275" t="s">
        <v>205</v>
      </c>
      <c r="R6" s="299"/>
      <c r="S6" s="288"/>
      <c r="T6" s="289"/>
      <c r="U6" s="290"/>
      <c r="V6" s="276"/>
      <c r="W6" s="177"/>
      <c r="X6" s="178"/>
    </row>
    <row r="7" spans="2:25" ht="126" customHeight="1">
      <c r="B7" s="409"/>
      <c r="C7" s="432" t="s">
        <v>206</v>
      </c>
      <c r="D7" s="435" t="s">
        <v>207</v>
      </c>
      <c r="E7" s="216" t="s">
        <v>208</v>
      </c>
      <c r="F7" s="216" t="s">
        <v>209</v>
      </c>
      <c r="G7" s="217" t="s">
        <v>210</v>
      </c>
      <c r="H7" s="218" t="s">
        <v>211</v>
      </c>
      <c r="I7" s="219">
        <v>100</v>
      </c>
      <c r="J7" s="202" t="s">
        <v>212</v>
      </c>
      <c r="K7" s="188" t="s">
        <v>213</v>
      </c>
      <c r="L7" s="189" t="s">
        <v>153</v>
      </c>
      <c r="M7" s="189" t="s">
        <v>153</v>
      </c>
      <c r="N7" s="189" t="s">
        <v>153</v>
      </c>
      <c r="O7" s="189" t="s">
        <v>153</v>
      </c>
      <c r="P7" s="179" t="s">
        <v>214</v>
      </c>
      <c r="Q7" s="269">
        <f>155+2</f>
        <v>157</v>
      </c>
      <c r="R7" s="319" t="s">
        <v>215</v>
      </c>
      <c r="S7" s="277" t="s">
        <v>216</v>
      </c>
      <c r="T7" s="287" t="s">
        <v>217</v>
      </c>
      <c r="U7" s="280" t="s">
        <v>218</v>
      </c>
      <c r="V7" s="279" t="s">
        <v>205</v>
      </c>
      <c r="W7" s="279" t="s">
        <v>205</v>
      </c>
      <c r="X7" s="143"/>
    </row>
    <row r="8" spans="2:25" ht="125.25" customHeight="1">
      <c r="B8" s="409"/>
      <c r="C8" s="433"/>
      <c r="D8" s="436"/>
      <c r="E8" s="207" t="s">
        <v>219</v>
      </c>
      <c r="F8" s="207" t="s">
        <v>209</v>
      </c>
      <c r="G8" s="208" t="s">
        <v>220</v>
      </c>
      <c r="H8" s="190" t="s">
        <v>211</v>
      </c>
      <c r="I8" s="210">
        <v>240</v>
      </c>
      <c r="J8" s="203" t="s">
        <v>212</v>
      </c>
      <c r="K8" s="191" t="s">
        <v>221</v>
      </c>
      <c r="L8" s="192" t="s">
        <v>153</v>
      </c>
      <c r="M8" s="192" t="s">
        <v>153</v>
      </c>
      <c r="N8" s="192" t="s">
        <v>153</v>
      </c>
      <c r="O8" s="192" t="s">
        <v>153</v>
      </c>
      <c r="P8" s="179" t="s">
        <v>222</v>
      </c>
      <c r="Q8" s="269">
        <f>358+263+27</f>
        <v>648</v>
      </c>
      <c r="R8" s="319" t="s">
        <v>223</v>
      </c>
      <c r="S8" s="277" t="s">
        <v>216</v>
      </c>
      <c r="T8" s="281" t="s">
        <v>224</v>
      </c>
      <c r="U8" s="282" t="s">
        <v>218</v>
      </c>
      <c r="V8" s="278" t="s">
        <v>205</v>
      </c>
      <c r="W8" s="278" t="s">
        <v>205</v>
      </c>
      <c r="X8" s="145"/>
    </row>
    <row r="9" spans="2:25" ht="46.15" customHeight="1">
      <c r="B9" s="409"/>
      <c r="C9" s="434"/>
      <c r="D9" s="437"/>
      <c r="E9" s="207" t="s">
        <v>225</v>
      </c>
      <c r="F9" s="207" t="s">
        <v>209</v>
      </c>
      <c r="G9" s="208" t="s">
        <v>226</v>
      </c>
      <c r="H9" s="190" t="s">
        <v>211</v>
      </c>
      <c r="I9" s="210">
        <v>5</v>
      </c>
      <c r="J9" s="203" t="s">
        <v>227</v>
      </c>
      <c r="K9" s="191" t="s">
        <v>228</v>
      </c>
      <c r="L9" s="192" t="s">
        <v>153</v>
      </c>
      <c r="M9" s="192" t="s">
        <v>153</v>
      </c>
      <c r="N9" s="192" t="s">
        <v>153</v>
      </c>
      <c r="O9" s="192" t="s">
        <v>153</v>
      </c>
      <c r="P9" s="179" t="s">
        <v>229</v>
      </c>
      <c r="Q9" s="269">
        <v>5</v>
      </c>
      <c r="R9" s="303" t="s">
        <v>230</v>
      </c>
      <c r="S9" s="277" t="s">
        <v>231</v>
      </c>
      <c r="T9" s="294" t="s">
        <v>232</v>
      </c>
      <c r="U9" s="295" t="s">
        <v>218</v>
      </c>
      <c r="V9" s="283" t="s">
        <v>233</v>
      </c>
      <c r="W9" s="278" t="s">
        <v>205</v>
      </c>
      <c r="X9" s="145"/>
    </row>
    <row r="10" spans="2:25" ht="408" customHeight="1">
      <c r="B10" s="409"/>
      <c r="C10" s="438" t="s">
        <v>234</v>
      </c>
      <c r="D10" s="439" t="s">
        <v>235</v>
      </c>
      <c r="E10" s="207" t="s">
        <v>236</v>
      </c>
      <c r="F10" s="207" t="s">
        <v>237</v>
      </c>
      <c r="G10" s="211" t="s">
        <v>238</v>
      </c>
      <c r="H10" s="212" t="s">
        <v>239</v>
      </c>
      <c r="I10" s="210">
        <v>5</v>
      </c>
      <c r="J10" s="204" t="s">
        <v>240</v>
      </c>
      <c r="K10" s="193" t="s">
        <v>241</v>
      </c>
      <c r="L10" s="194" t="s">
        <v>153</v>
      </c>
      <c r="M10" s="194" t="s">
        <v>153</v>
      </c>
      <c r="N10" s="194" t="s">
        <v>153</v>
      </c>
      <c r="O10" s="194" t="s">
        <v>153</v>
      </c>
      <c r="P10" s="144" t="s">
        <v>242</v>
      </c>
      <c r="Q10" s="269">
        <v>6</v>
      </c>
      <c r="R10" s="303" t="s">
        <v>243</v>
      </c>
      <c r="S10" s="293" t="s">
        <v>216</v>
      </c>
      <c r="T10" s="292" t="s">
        <v>232</v>
      </c>
      <c r="U10" s="282" t="s">
        <v>218</v>
      </c>
      <c r="V10" s="278" t="s">
        <v>205</v>
      </c>
      <c r="W10" s="278" t="s">
        <v>205</v>
      </c>
      <c r="X10" s="145"/>
    </row>
    <row r="11" spans="2:25" ht="180.75" customHeight="1">
      <c r="B11" s="409"/>
      <c r="C11" s="433"/>
      <c r="D11" s="436"/>
      <c r="E11" s="207" t="s">
        <v>244</v>
      </c>
      <c r="F11" s="207" t="s">
        <v>237</v>
      </c>
      <c r="G11" s="208" t="s">
        <v>245</v>
      </c>
      <c r="H11" s="190" t="s">
        <v>211</v>
      </c>
      <c r="I11" s="209">
        <v>2</v>
      </c>
      <c r="J11" s="203" t="s">
        <v>246</v>
      </c>
      <c r="K11" s="191" t="s">
        <v>247</v>
      </c>
      <c r="L11" s="192" t="s">
        <v>153</v>
      </c>
      <c r="M11" s="192" t="s">
        <v>153</v>
      </c>
      <c r="N11" s="192" t="s">
        <v>153</v>
      </c>
      <c r="O11" s="192" t="s">
        <v>153</v>
      </c>
      <c r="P11" s="144" t="s">
        <v>248</v>
      </c>
      <c r="Q11" s="269">
        <v>2</v>
      </c>
      <c r="R11" s="303" t="s">
        <v>249</v>
      </c>
      <c r="S11" s="293" t="s">
        <v>216</v>
      </c>
      <c r="T11" s="296" t="s">
        <v>232</v>
      </c>
      <c r="U11" s="297" t="s">
        <v>218</v>
      </c>
      <c r="V11" s="278" t="s">
        <v>205</v>
      </c>
      <c r="W11" s="278" t="s">
        <v>205</v>
      </c>
      <c r="X11" s="145"/>
    </row>
    <row r="12" spans="2:25" ht="46.15" customHeight="1">
      <c r="B12" s="409"/>
      <c r="C12" s="434"/>
      <c r="D12" s="437"/>
      <c r="E12" s="207" t="s">
        <v>250</v>
      </c>
      <c r="F12" s="207" t="s">
        <v>237</v>
      </c>
      <c r="G12" s="208" t="s">
        <v>245</v>
      </c>
      <c r="H12" s="190" t="s">
        <v>211</v>
      </c>
      <c r="I12" s="209">
        <v>2</v>
      </c>
      <c r="J12" s="203" t="s">
        <v>251</v>
      </c>
      <c r="K12" s="191" t="s">
        <v>252</v>
      </c>
      <c r="L12" s="192" t="s">
        <v>153</v>
      </c>
      <c r="M12" s="192" t="s">
        <v>153</v>
      </c>
      <c r="N12" s="192" t="s">
        <v>153</v>
      </c>
      <c r="O12" s="192" t="s">
        <v>153</v>
      </c>
      <c r="P12" s="144" t="s">
        <v>253</v>
      </c>
      <c r="Q12" s="269">
        <v>1</v>
      </c>
      <c r="R12" s="300" t="s">
        <v>254</v>
      </c>
      <c r="S12" s="293" t="s">
        <v>216</v>
      </c>
      <c r="T12" s="296" t="s">
        <v>255</v>
      </c>
      <c r="U12" s="297" t="s">
        <v>218</v>
      </c>
      <c r="V12" s="278" t="s">
        <v>205</v>
      </c>
      <c r="W12" s="278" t="s">
        <v>205</v>
      </c>
      <c r="X12" s="145"/>
    </row>
    <row r="13" spans="2:25" ht="165.75" customHeight="1">
      <c r="B13" s="409"/>
      <c r="C13" s="438" t="s">
        <v>256</v>
      </c>
      <c r="D13" s="439" t="s">
        <v>257</v>
      </c>
      <c r="E13" s="207" t="s">
        <v>258</v>
      </c>
      <c r="F13" s="207" t="s">
        <v>209</v>
      </c>
      <c r="G13" s="208" t="s">
        <v>245</v>
      </c>
      <c r="H13" s="190" t="s">
        <v>211</v>
      </c>
      <c r="I13" s="209">
        <v>20</v>
      </c>
      <c r="J13" s="203" t="s">
        <v>212</v>
      </c>
      <c r="K13" s="191" t="s">
        <v>259</v>
      </c>
      <c r="L13" s="192" t="s">
        <v>153</v>
      </c>
      <c r="M13" s="192" t="s">
        <v>153</v>
      </c>
      <c r="N13" s="192" t="s">
        <v>153</v>
      </c>
      <c r="O13" s="192" t="s">
        <v>153</v>
      </c>
      <c r="P13" s="144" t="s">
        <v>260</v>
      </c>
      <c r="Q13" s="269">
        <f>6+2+1</f>
        <v>9</v>
      </c>
      <c r="R13" s="300" t="s">
        <v>261</v>
      </c>
      <c r="S13" s="293" t="s">
        <v>216</v>
      </c>
      <c r="T13" s="296" t="s">
        <v>262</v>
      </c>
      <c r="U13" s="278" t="s">
        <v>218</v>
      </c>
      <c r="V13" s="280" t="s">
        <v>205</v>
      </c>
      <c r="W13" s="278" t="s">
        <v>205</v>
      </c>
      <c r="X13" s="145"/>
    </row>
    <row r="14" spans="2:25" ht="46.15" customHeight="1">
      <c r="B14" s="409"/>
      <c r="C14" s="434"/>
      <c r="D14" s="437"/>
      <c r="E14" s="207" t="s">
        <v>263</v>
      </c>
      <c r="F14" s="207" t="s">
        <v>209</v>
      </c>
      <c r="G14" s="208" t="s">
        <v>220</v>
      </c>
      <c r="H14" s="213" t="s">
        <v>211</v>
      </c>
      <c r="I14" s="214">
        <v>1</v>
      </c>
      <c r="J14" s="203" t="s">
        <v>264</v>
      </c>
      <c r="K14" s="191" t="s">
        <v>265</v>
      </c>
      <c r="L14" s="192"/>
      <c r="M14" s="192"/>
      <c r="N14" s="192" t="s">
        <v>153</v>
      </c>
      <c r="O14" s="192" t="s">
        <v>153</v>
      </c>
      <c r="P14" s="144" t="s">
        <v>266</v>
      </c>
      <c r="Q14" s="269">
        <v>15</v>
      </c>
      <c r="R14" s="302" t="s">
        <v>267</v>
      </c>
      <c r="S14" s="277" t="s">
        <v>268</v>
      </c>
      <c r="T14" s="292" t="s">
        <v>232</v>
      </c>
      <c r="U14" s="284" t="s">
        <v>269</v>
      </c>
      <c r="V14" s="285" t="s">
        <v>270</v>
      </c>
      <c r="W14" s="278" t="s">
        <v>205</v>
      </c>
      <c r="X14" s="145"/>
    </row>
    <row r="15" spans="2:25" ht="118.5" customHeight="1">
      <c r="B15" s="409"/>
      <c r="C15" s="438" t="s">
        <v>271</v>
      </c>
      <c r="D15" s="439" t="s">
        <v>272</v>
      </c>
      <c r="E15" s="215" t="s">
        <v>273</v>
      </c>
      <c r="F15" s="215" t="s">
        <v>274</v>
      </c>
      <c r="G15" s="208" t="s">
        <v>275</v>
      </c>
      <c r="H15" s="213" t="s">
        <v>239</v>
      </c>
      <c r="I15" s="214">
        <v>4</v>
      </c>
      <c r="J15" s="203" t="s">
        <v>276</v>
      </c>
      <c r="K15" s="191" t="s">
        <v>277</v>
      </c>
      <c r="L15" s="192"/>
      <c r="M15" s="192" t="s">
        <v>153</v>
      </c>
      <c r="N15" s="192" t="s">
        <v>153</v>
      </c>
      <c r="O15" s="192" t="s">
        <v>153</v>
      </c>
      <c r="P15" s="144" t="s">
        <v>278</v>
      </c>
      <c r="Q15" s="269">
        <v>7</v>
      </c>
      <c r="R15" s="344" t="s">
        <v>279</v>
      </c>
      <c r="S15" s="277" t="s">
        <v>280</v>
      </c>
      <c r="T15" s="291" t="s">
        <v>255</v>
      </c>
      <c r="U15" s="278" t="s">
        <v>218</v>
      </c>
      <c r="V15" s="278" t="s">
        <v>205</v>
      </c>
      <c r="W15" s="278" t="s">
        <v>205</v>
      </c>
      <c r="X15" s="145"/>
    </row>
    <row r="16" spans="2:25" ht="46.15" customHeight="1">
      <c r="B16" s="409"/>
      <c r="C16" s="433"/>
      <c r="D16" s="436"/>
      <c r="E16" s="207" t="s">
        <v>281</v>
      </c>
      <c r="F16" s="207" t="s">
        <v>274</v>
      </c>
      <c r="G16" s="208" t="s">
        <v>275</v>
      </c>
      <c r="H16" s="190" t="s">
        <v>239</v>
      </c>
      <c r="I16" s="209">
        <v>2</v>
      </c>
      <c r="J16" s="203" t="s">
        <v>282</v>
      </c>
      <c r="K16" s="191" t="s">
        <v>283</v>
      </c>
      <c r="L16" s="195"/>
      <c r="M16" s="192" t="s">
        <v>153</v>
      </c>
      <c r="N16" s="192" t="s">
        <v>153</v>
      </c>
      <c r="O16" s="192" t="s">
        <v>153</v>
      </c>
      <c r="P16" s="144" t="s">
        <v>284</v>
      </c>
      <c r="Q16" s="269" t="s">
        <v>205</v>
      </c>
      <c r="R16" s="301"/>
      <c r="S16" s="277" t="s">
        <v>205</v>
      </c>
      <c r="T16" s="278" t="s">
        <v>205</v>
      </c>
      <c r="U16" s="278" t="s">
        <v>205</v>
      </c>
      <c r="V16" s="278" t="s">
        <v>205</v>
      </c>
      <c r="W16" s="278" t="s">
        <v>205</v>
      </c>
      <c r="X16" s="145"/>
    </row>
    <row r="17" spans="2:24" ht="46.15" customHeight="1">
      <c r="B17" s="409"/>
      <c r="C17" s="433"/>
      <c r="D17" s="436"/>
      <c r="E17" s="207" t="s">
        <v>285</v>
      </c>
      <c r="F17" s="207" t="s">
        <v>274</v>
      </c>
      <c r="G17" s="208" t="s">
        <v>275</v>
      </c>
      <c r="H17" s="190" t="s">
        <v>239</v>
      </c>
      <c r="I17" s="209">
        <v>2</v>
      </c>
      <c r="J17" s="203" t="s">
        <v>286</v>
      </c>
      <c r="K17" s="191" t="s">
        <v>287</v>
      </c>
      <c r="L17" s="195"/>
      <c r="M17" s="192" t="s">
        <v>153</v>
      </c>
      <c r="N17" s="192" t="s">
        <v>153</v>
      </c>
      <c r="O17" s="192" t="s">
        <v>153</v>
      </c>
      <c r="P17" s="144" t="s">
        <v>288</v>
      </c>
      <c r="Q17" s="269" t="s">
        <v>205</v>
      </c>
      <c r="R17" s="301"/>
      <c r="S17" s="277" t="s">
        <v>205</v>
      </c>
      <c r="T17" s="278" t="s">
        <v>205</v>
      </c>
      <c r="U17" s="278" t="s">
        <v>205</v>
      </c>
      <c r="V17" s="278" t="s">
        <v>205</v>
      </c>
      <c r="W17" s="278" t="s">
        <v>205</v>
      </c>
      <c r="X17" s="145"/>
    </row>
    <row r="18" spans="2:24" ht="46.15" customHeight="1">
      <c r="B18" s="409"/>
      <c r="C18" s="433"/>
      <c r="D18" s="436"/>
      <c r="E18" s="207" t="s">
        <v>289</v>
      </c>
      <c r="F18" s="207" t="s">
        <v>274</v>
      </c>
      <c r="G18" s="208" t="s">
        <v>220</v>
      </c>
      <c r="H18" s="190" t="s">
        <v>239</v>
      </c>
      <c r="I18" s="209">
        <v>1</v>
      </c>
      <c r="J18" s="203" t="s">
        <v>290</v>
      </c>
      <c r="K18" s="191" t="s">
        <v>291</v>
      </c>
      <c r="L18" s="195"/>
      <c r="M18" s="195"/>
      <c r="N18" s="192" t="s">
        <v>153</v>
      </c>
      <c r="O18" s="192" t="s">
        <v>153</v>
      </c>
      <c r="P18" s="144" t="s">
        <v>292</v>
      </c>
      <c r="Q18" s="269" t="s">
        <v>205</v>
      </c>
      <c r="R18" s="301"/>
      <c r="S18" s="277" t="s">
        <v>205</v>
      </c>
      <c r="T18" s="280" t="s">
        <v>205</v>
      </c>
      <c r="U18" s="280" t="s">
        <v>205</v>
      </c>
      <c r="V18" s="278" t="s">
        <v>205</v>
      </c>
      <c r="W18" s="278" t="s">
        <v>205</v>
      </c>
      <c r="X18" s="145"/>
    </row>
    <row r="19" spans="2:24" ht="110.25" customHeight="1">
      <c r="B19" s="410"/>
      <c r="C19" s="434"/>
      <c r="D19" s="437"/>
      <c r="E19" s="207" t="s">
        <v>293</v>
      </c>
      <c r="F19" s="207" t="s">
        <v>274</v>
      </c>
      <c r="G19" s="208" t="s">
        <v>220</v>
      </c>
      <c r="H19" s="190" t="s">
        <v>239</v>
      </c>
      <c r="I19" s="209">
        <v>20</v>
      </c>
      <c r="J19" s="203" t="s">
        <v>240</v>
      </c>
      <c r="K19" s="191" t="s">
        <v>294</v>
      </c>
      <c r="L19" s="192" t="s">
        <v>153</v>
      </c>
      <c r="M19" s="195"/>
      <c r="N19" s="195"/>
      <c r="O19" s="195"/>
      <c r="P19" s="144" t="s">
        <v>295</v>
      </c>
      <c r="Q19" s="269">
        <f>32+1+3</f>
        <v>36</v>
      </c>
      <c r="R19" s="303" t="s">
        <v>296</v>
      </c>
      <c r="S19" s="293" t="s">
        <v>297</v>
      </c>
      <c r="T19" s="298" t="s">
        <v>298</v>
      </c>
      <c r="U19" s="282" t="s">
        <v>269</v>
      </c>
      <c r="V19" s="278" t="s">
        <v>205</v>
      </c>
      <c r="W19" s="278" t="s">
        <v>205</v>
      </c>
      <c r="X19" s="145"/>
    </row>
    <row r="20" spans="2:24" ht="42.6" customHeight="1">
      <c r="B20" s="468" t="s">
        <v>299</v>
      </c>
      <c r="C20" s="471" t="s">
        <v>300</v>
      </c>
      <c r="D20" s="455" t="s">
        <v>301</v>
      </c>
      <c r="E20" s="456"/>
      <c r="F20" s="452" t="s">
        <v>302</v>
      </c>
      <c r="G20" s="453"/>
      <c r="H20" s="454"/>
      <c r="I20" s="196">
        <v>3</v>
      </c>
      <c r="J20" s="205" t="s">
        <v>303</v>
      </c>
      <c r="K20" s="197" t="s">
        <v>304</v>
      </c>
      <c r="L20" s="196" t="s">
        <v>305</v>
      </c>
      <c r="M20" s="196" t="s">
        <v>305</v>
      </c>
      <c r="N20" s="196" t="s">
        <v>305</v>
      </c>
      <c r="O20" s="196" t="s">
        <v>305</v>
      </c>
      <c r="P20" s="144" t="s">
        <v>306</v>
      </c>
      <c r="Q20" s="269" t="s">
        <v>205</v>
      </c>
      <c r="R20" s="301"/>
      <c r="S20" s="277" t="s">
        <v>205</v>
      </c>
      <c r="T20" s="278" t="s">
        <v>205</v>
      </c>
      <c r="U20" s="278" t="s">
        <v>205</v>
      </c>
      <c r="V20" s="278" t="s">
        <v>205</v>
      </c>
      <c r="W20" s="278" t="s">
        <v>205</v>
      </c>
      <c r="X20" s="145"/>
    </row>
    <row r="21" spans="2:24" ht="42.6" customHeight="1">
      <c r="B21" s="469"/>
      <c r="C21" s="447"/>
      <c r="D21" s="455" t="s">
        <v>307</v>
      </c>
      <c r="E21" s="456"/>
      <c r="F21" s="452" t="s">
        <v>308</v>
      </c>
      <c r="G21" s="453"/>
      <c r="H21" s="454"/>
      <c r="I21" s="196">
        <v>3</v>
      </c>
      <c r="J21" s="205" t="s">
        <v>303</v>
      </c>
      <c r="K21" s="197" t="s">
        <v>304</v>
      </c>
      <c r="L21" s="196" t="s">
        <v>305</v>
      </c>
      <c r="M21" s="196" t="s">
        <v>305</v>
      </c>
      <c r="N21" s="196" t="s">
        <v>305</v>
      </c>
      <c r="O21" s="196" t="s">
        <v>305</v>
      </c>
      <c r="P21" s="144" t="s">
        <v>309</v>
      </c>
      <c r="Q21" s="269" t="s">
        <v>205</v>
      </c>
      <c r="R21" s="301"/>
      <c r="S21" s="277" t="s">
        <v>205</v>
      </c>
      <c r="T21" s="278" t="s">
        <v>205</v>
      </c>
      <c r="U21" s="278" t="s">
        <v>205</v>
      </c>
      <c r="V21" s="278" t="s">
        <v>205</v>
      </c>
      <c r="W21" s="278" t="s">
        <v>205</v>
      </c>
      <c r="X21" s="145"/>
    </row>
    <row r="22" spans="2:24" ht="131.25" customHeight="1">
      <c r="B22" s="469"/>
      <c r="C22" s="446" t="s">
        <v>310</v>
      </c>
      <c r="D22" s="448" t="s">
        <v>311</v>
      </c>
      <c r="E22" s="449"/>
      <c r="F22" s="452" t="s">
        <v>312</v>
      </c>
      <c r="G22" s="453"/>
      <c r="H22" s="454"/>
      <c r="I22" s="196">
        <v>14</v>
      </c>
      <c r="J22" s="205" t="s">
        <v>303</v>
      </c>
      <c r="K22" s="197" t="s">
        <v>304</v>
      </c>
      <c r="L22" s="196" t="s">
        <v>305</v>
      </c>
      <c r="M22" s="196" t="s">
        <v>305</v>
      </c>
      <c r="N22" s="196" t="s">
        <v>305</v>
      </c>
      <c r="O22" s="196" t="s">
        <v>305</v>
      </c>
      <c r="P22" s="144" t="s">
        <v>313</v>
      </c>
      <c r="Q22" s="269">
        <f>472+264+16</f>
        <v>752</v>
      </c>
      <c r="R22" s="303" t="s">
        <v>314</v>
      </c>
      <c r="S22" s="272" t="s">
        <v>297</v>
      </c>
      <c r="T22" s="292" t="s">
        <v>315</v>
      </c>
      <c r="U22" s="278" t="s">
        <v>218</v>
      </c>
      <c r="V22" s="278" t="s">
        <v>205</v>
      </c>
      <c r="W22" s="278" t="s">
        <v>205</v>
      </c>
      <c r="X22" s="145"/>
    </row>
    <row r="23" spans="2:24" ht="170.25" customHeight="1">
      <c r="B23" s="469"/>
      <c r="C23" s="447"/>
      <c r="D23" s="450"/>
      <c r="E23" s="451"/>
      <c r="F23" s="452" t="s">
        <v>316</v>
      </c>
      <c r="G23" s="453"/>
      <c r="H23" s="454"/>
      <c r="I23" s="196">
        <v>13</v>
      </c>
      <c r="J23" s="205" t="s">
        <v>303</v>
      </c>
      <c r="K23" s="197" t="s">
        <v>304</v>
      </c>
      <c r="L23" s="196" t="s">
        <v>305</v>
      </c>
      <c r="M23" s="196" t="s">
        <v>305</v>
      </c>
      <c r="N23" s="196" t="s">
        <v>305</v>
      </c>
      <c r="O23" s="196" t="s">
        <v>305</v>
      </c>
      <c r="P23" s="144" t="s">
        <v>317</v>
      </c>
      <c r="Q23" s="269">
        <f>40+2+1</f>
        <v>43</v>
      </c>
      <c r="R23" s="303" t="s">
        <v>318</v>
      </c>
      <c r="S23" s="272" t="s">
        <v>297</v>
      </c>
      <c r="T23" s="292" t="s">
        <v>315</v>
      </c>
      <c r="U23" s="278" t="s">
        <v>218</v>
      </c>
      <c r="V23" s="278" t="s">
        <v>205</v>
      </c>
      <c r="W23" s="278" t="s">
        <v>205</v>
      </c>
      <c r="X23" s="145"/>
    </row>
    <row r="24" spans="2:24" ht="42.6" customHeight="1">
      <c r="B24" s="469"/>
      <c r="C24" s="200" t="s">
        <v>319</v>
      </c>
      <c r="D24" s="455" t="s">
        <v>320</v>
      </c>
      <c r="E24" s="456"/>
      <c r="F24" s="452" t="s">
        <v>321</v>
      </c>
      <c r="G24" s="453"/>
      <c r="H24" s="454"/>
      <c r="I24" s="196">
        <v>2</v>
      </c>
      <c r="J24" s="205" t="s">
        <v>303</v>
      </c>
      <c r="K24" s="197" t="s">
        <v>304</v>
      </c>
      <c r="L24" s="196" t="s">
        <v>305</v>
      </c>
      <c r="M24" s="196" t="s">
        <v>305</v>
      </c>
      <c r="N24" s="196" t="s">
        <v>305</v>
      </c>
      <c r="O24" s="196" t="s">
        <v>305</v>
      </c>
      <c r="P24" s="144" t="s">
        <v>322</v>
      </c>
      <c r="Q24" s="269" t="s">
        <v>205</v>
      </c>
      <c r="R24" s="301"/>
      <c r="S24" s="277" t="s">
        <v>205</v>
      </c>
      <c r="T24" s="278" t="s">
        <v>205</v>
      </c>
      <c r="U24" s="278" t="s">
        <v>205</v>
      </c>
      <c r="V24" s="278" t="s">
        <v>205</v>
      </c>
      <c r="W24" s="278" t="s">
        <v>205</v>
      </c>
      <c r="X24" s="145"/>
    </row>
    <row r="25" spans="2:24" ht="42.6" customHeight="1">
      <c r="B25" s="470"/>
      <c r="C25" s="201" t="s">
        <v>323</v>
      </c>
      <c r="D25" s="463" t="s">
        <v>324</v>
      </c>
      <c r="E25" s="464"/>
      <c r="F25" s="465" t="s">
        <v>325</v>
      </c>
      <c r="G25" s="466"/>
      <c r="H25" s="467"/>
      <c r="I25" s="198">
        <v>2</v>
      </c>
      <c r="J25" s="206" t="s">
        <v>303</v>
      </c>
      <c r="K25" s="199" t="s">
        <v>304</v>
      </c>
      <c r="L25" s="198" t="s">
        <v>305</v>
      </c>
      <c r="M25" s="198" t="s">
        <v>305</v>
      </c>
      <c r="N25" s="198" t="s">
        <v>305</v>
      </c>
      <c r="O25" s="198" t="s">
        <v>305</v>
      </c>
      <c r="P25" s="146" t="s">
        <v>326</v>
      </c>
      <c r="Q25" s="270" t="s">
        <v>205</v>
      </c>
      <c r="R25" s="313" t="s">
        <v>327</v>
      </c>
      <c r="S25" s="272" t="s">
        <v>297</v>
      </c>
      <c r="T25" s="345" t="s">
        <v>232</v>
      </c>
      <c r="U25" s="286" t="s">
        <v>205</v>
      </c>
      <c r="V25" s="286" t="s">
        <v>205</v>
      </c>
      <c r="W25" s="286" t="s">
        <v>205</v>
      </c>
      <c r="X25" s="184"/>
    </row>
    <row r="26" spans="2:24" ht="21" customHeight="1">
      <c r="I26" s="149">
        <f>SUM(I7:I25)</f>
        <v>441</v>
      </c>
      <c r="Q26" s="267"/>
    </row>
    <row r="27" spans="2:24">
      <c r="Q27" s="267"/>
    </row>
    <row r="28" spans="2:24" ht="24.4" customHeight="1">
      <c r="B28" s="440" t="s">
        <v>328</v>
      </c>
      <c r="C28" s="441"/>
      <c r="D28" s="441"/>
      <c r="E28" s="441"/>
      <c r="F28" s="441"/>
      <c r="G28" s="441"/>
      <c r="H28" s="441"/>
      <c r="I28" s="441"/>
      <c r="J28" s="441"/>
      <c r="K28" s="441"/>
      <c r="L28" s="441"/>
      <c r="M28" s="441"/>
      <c r="N28" s="441"/>
      <c r="O28" s="441"/>
      <c r="P28" s="442"/>
      <c r="Q28" s="393" t="s">
        <v>205</v>
      </c>
      <c r="R28" s="428" t="s">
        <v>193</v>
      </c>
      <c r="S28" s="430" t="s">
        <v>194</v>
      </c>
      <c r="T28" s="430" t="s">
        <v>195</v>
      </c>
      <c r="U28" s="426" t="s">
        <v>329</v>
      </c>
      <c r="V28" s="148"/>
      <c r="W28" s="148"/>
      <c r="X28" s="148"/>
    </row>
    <row r="29" spans="2:24" ht="28.5" customHeight="1">
      <c r="B29" s="443"/>
      <c r="C29" s="444"/>
      <c r="D29" s="444"/>
      <c r="E29" s="444"/>
      <c r="F29" s="444"/>
      <c r="G29" s="444"/>
      <c r="H29" s="444"/>
      <c r="I29" s="444"/>
      <c r="J29" s="444"/>
      <c r="K29" s="444"/>
      <c r="L29" s="444"/>
      <c r="M29" s="444"/>
      <c r="N29" s="444"/>
      <c r="O29" s="444"/>
      <c r="P29" s="445"/>
      <c r="Q29" s="394"/>
      <c r="R29" s="429"/>
      <c r="S29" s="431"/>
      <c r="T29" s="431"/>
      <c r="U29" s="427"/>
      <c r="V29" s="148"/>
      <c r="W29" s="148"/>
      <c r="X29" s="148"/>
    </row>
    <row r="30" spans="2:24" ht="103.5" customHeight="1">
      <c r="B30" s="460" t="s">
        <v>330</v>
      </c>
      <c r="C30" s="461"/>
      <c r="D30" s="461"/>
      <c r="E30" s="461"/>
      <c r="F30" s="461"/>
      <c r="G30" s="461"/>
      <c r="H30" s="461"/>
      <c r="I30" s="461"/>
      <c r="J30" s="461"/>
      <c r="K30" s="461"/>
      <c r="L30" s="461"/>
      <c r="M30" s="461"/>
      <c r="N30" s="461"/>
      <c r="O30" s="461"/>
      <c r="P30" s="462"/>
      <c r="Q30" s="271" t="s">
        <v>205</v>
      </c>
      <c r="R30" s="346" t="s">
        <v>331</v>
      </c>
      <c r="S30" s="347" t="s">
        <v>332</v>
      </c>
      <c r="T30" s="351" t="s">
        <v>333</v>
      </c>
      <c r="U30" s="348" t="s">
        <v>218</v>
      </c>
      <c r="V30" s="148"/>
      <c r="W30" s="148"/>
      <c r="X30" s="148"/>
    </row>
    <row r="31" spans="2:24" ht="70.5" customHeight="1">
      <c r="B31" s="457" t="s">
        <v>334</v>
      </c>
      <c r="C31" s="458"/>
      <c r="D31" s="458"/>
      <c r="E31" s="458"/>
      <c r="F31" s="458"/>
      <c r="G31" s="458"/>
      <c r="H31" s="458"/>
      <c r="I31" s="458"/>
      <c r="J31" s="458"/>
      <c r="K31" s="458"/>
      <c r="L31" s="458"/>
      <c r="M31" s="458"/>
      <c r="N31" s="458"/>
      <c r="O31" s="458"/>
      <c r="P31" s="459"/>
      <c r="Q31" s="271" t="s">
        <v>205</v>
      </c>
      <c r="R31" s="349" t="s">
        <v>335</v>
      </c>
      <c r="S31" s="150"/>
      <c r="T31" s="151"/>
      <c r="U31" s="152"/>
      <c r="V31" s="148"/>
      <c r="W31" s="148"/>
      <c r="X31" s="148"/>
    </row>
    <row r="32" spans="2:24" ht="70.5" customHeight="1">
      <c r="B32" s="457" t="s">
        <v>336</v>
      </c>
      <c r="C32" s="458"/>
      <c r="D32" s="458"/>
      <c r="E32" s="458"/>
      <c r="F32" s="458"/>
      <c r="G32" s="458"/>
      <c r="H32" s="458"/>
      <c r="I32" s="458"/>
      <c r="J32" s="458"/>
      <c r="K32" s="458"/>
      <c r="L32" s="458"/>
      <c r="M32" s="458"/>
      <c r="N32" s="458"/>
      <c r="O32" s="458"/>
      <c r="P32" s="459"/>
      <c r="Q32" s="271" t="s">
        <v>205</v>
      </c>
      <c r="R32" s="350" t="s">
        <v>337</v>
      </c>
      <c r="S32" s="352" t="s">
        <v>338</v>
      </c>
      <c r="T32" s="151"/>
      <c r="U32" s="152"/>
      <c r="V32" s="148"/>
      <c r="W32" s="148"/>
      <c r="X32" s="148"/>
    </row>
    <row r="33" spans="2:24" ht="70.5" customHeight="1">
      <c r="B33" s="457" t="s">
        <v>339</v>
      </c>
      <c r="C33" s="458"/>
      <c r="D33" s="458"/>
      <c r="E33" s="458"/>
      <c r="F33" s="458"/>
      <c r="G33" s="458"/>
      <c r="H33" s="458"/>
      <c r="I33" s="458"/>
      <c r="J33" s="458"/>
      <c r="K33" s="458"/>
      <c r="L33" s="458"/>
      <c r="M33" s="458"/>
      <c r="N33" s="458"/>
      <c r="O33" s="458"/>
      <c r="P33" s="459"/>
      <c r="Q33" s="271" t="s">
        <v>205</v>
      </c>
      <c r="R33" s="353" t="s">
        <v>340</v>
      </c>
      <c r="S33" s="150"/>
      <c r="T33" s="151"/>
      <c r="U33" s="152"/>
      <c r="V33" s="148"/>
      <c r="W33" s="148"/>
      <c r="X33" s="148"/>
    </row>
    <row r="34" spans="2:24" ht="70.5" customHeight="1">
      <c r="B34" s="457" t="s">
        <v>341</v>
      </c>
      <c r="C34" s="458"/>
      <c r="D34" s="458"/>
      <c r="E34" s="458"/>
      <c r="F34" s="458"/>
      <c r="G34" s="458"/>
      <c r="H34" s="458"/>
      <c r="I34" s="458"/>
      <c r="J34" s="458"/>
      <c r="K34" s="458"/>
      <c r="L34" s="458"/>
      <c r="M34" s="458"/>
      <c r="N34" s="458"/>
      <c r="O34" s="458"/>
      <c r="P34" s="459"/>
      <c r="Q34" s="271" t="s">
        <v>205</v>
      </c>
      <c r="R34" s="304"/>
      <c r="S34" s="150"/>
      <c r="T34" s="151"/>
      <c r="U34" s="152"/>
      <c r="V34" s="148"/>
      <c r="W34" s="148"/>
      <c r="X34" s="148"/>
    </row>
    <row r="35" spans="2:24" ht="70.5" customHeight="1">
      <c r="B35" s="457" t="s">
        <v>342</v>
      </c>
      <c r="C35" s="458"/>
      <c r="D35" s="458"/>
      <c r="E35" s="458"/>
      <c r="F35" s="458"/>
      <c r="G35" s="458"/>
      <c r="H35" s="458"/>
      <c r="I35" s="458"/>
      <c r="J35" s="458"/>
      <c r="K35" s="458"/>
      <c r="L35" s="458"/>
      <c r="M35" s="458"/>
      <c r="N35" s="458"/>
      <c r="O35" s="458"/>
      <c r="P35" s="459"/>
      <c r="Q35" s="271" t="s">
        <v>205</v>
      </c>
      <c r="R35" s="304"/>
      <c r="S35" s="150"/>
      <c r="T35" s="151"/>
      <c r="U35" s="152"/>
      <c r="V35" s="148"/>
      <c r="W35" s="148"/>
      <c r="X35" s="148"/>
    </row>
    <row r="36" spans="2:24" ht="70.5" customHeight="1">
      <c r="B36" s="457" t="s">
        <v>343</v>
      </c>
      <c r="C36" s="458"/>
      <c r="D36" s="458"/>
      <c r="E36" s="458"/>
      <c r="F36" s="458"/>
      <c r="G36" s="458"/>
      <c r="H36" s="458"/>
      <c r="I36" s="458"/>
      <c r="J36" s="458"/>
      <c r="K36" s="458"/>
      <c r="L36" s="458"/>
      <c r="M36" s="458"/>
      <c r="N36" s="458"/>
      <c r="O36" s="458"/>
      <c r="P36" s="459"/>
      <c r="Q36" s="271" t="s">
        <v>205</v>
      </c>
      <c r="R36" s="304"/>
      <c r="S36" s="150"/>
      <c r="T36" s="151"/>
      <c r="U36" s="152"/>
      <c r="V36" s="148"/>
      <c r="W36" s="148"/>
      <c r="X36" s="148"/>
    </row>
    <row r="37" spans="2:24" ht="70.5" customHeight="1">
      <c r="B37" s="472" t="s">
        <v>344</v>
      </c>
      <c r="C37" s="473"/>
      <c r="D37" s="473"/>
      <c r="E37" s="449"/>
      <c r="F37" s="455" t="s">
        <v>345</v>
      </c>
      <c r="G37" s="458"/>
      <c r="H37" s="458"/>
      <c r="I37" s="458"/>
      <c r="J37" s="458"/>
      <c r="K37" s="458"/>
      <c r="L37" s="458"/>
      <c r="M37" s="458"/>
      <c r="N37" s="458"/>
      <c r="O37" s="458"/>
      <c r="P37" s="456"/>
      <c r="Q37" s="272" t="s">
        <v>205</v>
      </c>
      <c r="R37" s="305"/>
      <c r="S37" s="153"/>
      <c r="T37" s="154"/>
      <c r="U37" s="155"/>
      <c r="V37" s="148"/>
      <c r="W37" s="148"/>
      <c r="X37" s="148"/>
    </row>
    <row r="38" spans="2:24" ht="70.5" customHeight="1">
      <c r="B38" s="474"/>
      <c r="C38" s="475"/>
      <c r="D38" s="475"/>
      <c r="E38" s="476"/>
      <c r="F38" s="463" t="s">
        <v>346</v>
      </c>
      <c r="G38" s="477"/>
      <c r="H38" s="477"/>
      <c r="I38" s="477"/>
      <c r="J38" s="477"/>
      <c r="K38" s="477"/>
      <c r="L38" s="477"/>
      <c r="M38" s="477"/>
      <c r="N38" s="477"/>
      <c r="O38" s="477"/>
      <c r="P38" s="464"/>
      <c r="Q38" s="273" t="s">
        <v>205</v>
      </c>
      <c r="R38" s="354" t="s">
        <v>347</v>
      </c>
      <c r="S38" s="156"/>
      <c r="T38" s="157"/>
      <c r="U38" s="158"/>
    </row>
    <row r="40" spans="2:24">
      <c r="U40" s="159" t="s">
        <v>348</v>
      </c>
    </row>
    <row r="41" spans="2:24">
      <c r="U41" s="78" t="s">
        <v>218</v>
      </c>
    </row>
    <row r="42" spans="2:24">
      <c r="U42" s="78" t="s">
        <v>269</v>
      </c>
    </row>
    <row r="43" spans="2:24">
      <c r="U43" s="78" t="s">
        <v>349</v>
      </c>
    </row>
  </sheetData>
  <autoFilter ref="C6:X6" xr:uid="{00000000-0001-0000-0500-000000000000}"/>
  <mergeCells count="59">
    <mergeCell ref="B34:P34"/>
    <mergeCell ref="B35:P35"/>
    <mergeCell ref="B36:P36"/>
    <mergeCell ref="B37:E38"/>
    <mergeCell ref="F37:P37"/>
    <mergeCell ref="F38:P38"/>
    <mergeCell ref="F3:F5"/>
    <mergeCell ref="G3:G5"/>
    <mergeCell ref="H3:H5"/>
    <mergeCell ref="F20:H20"/>
    <mergeCell ref="B33:P33"/>
    <mergeCell ref="B30:P30"/>
    <mergeCell ref="B31:P31"/>
    <mergeCell ref="B32:P32"/>
    <mergeCell ref="F24:H24"/>
    <mergeCell ref="D25:E25"/>
    <mergeCell ref="F25:H25"/>
    <mergeCell ref="B20:B25"/>
    <mergeCell ref="C20:C21"/>
    <mergeCell ref="D20:E20"/>
    <mergeCell ref="D24:E24"/>
    <mergeCell ref="F21:H21"/>
    <mergeCell ref="C22:C23"/>
    <mergeCell ref="D22:E23"/>
    <mergeCell ref="F22:H22"/>
    <mergeCell ref="F23:H23"/>
    <mergeCell ref="D21:E21"/>
    <mergeCell ref="C3:C5"/>
    <mergeCell ref="D3:D5"/>
    <mergeCell ref="U28:U29"/>
    <mergeCell ref="R28:R29"/>
    <mergeCell ref="S28:S29"/>
    <mergeCell ref="T28:T29"/>
    <mergeCell ref="C7:C9"/>
    <mergeCell ref="D7:D9"/>
    <mergeCell ref="C10:C12"/>
    <mergeCell ref="D10:D12"/>
    <mergeCell ref="C13:C14"/>
    <mergeCell ref="D13:D14"/>
    <mergeCell ref="C15:C19"/>
    <mergeCell ref="D15:D19"/>
    <mergeCell ref="B28:P29"/>
    <mergeCell ref="E3:E5"/>
    <mergeCell ref="Q3:Q5"/>
    <mergeCell ref="Q28:Q29"/>
    <mergeCell ref="B1:X1"/>
    <mergeCell ref="R3:X3"/>
    <mergeCell ref="R4:R5"/>
    <mergeCell ref="S4:S5"/>
    <mergeCell ref="T4:T5"/>
    <mergeCell ref="B2:X2"/>
    <mergeCell ref="V4:X4"/>
    <mergeCell ref="U4:U5"/>
    <mergeCell ref="B3:B19"/>
    <mergeCell ref="J3:J5"/>
    <mergeCell ref="K3:K5"/>
    <mergeCell ref="L3:O4"/>
    <mergeCell ref="I3:I5"/>
    <mergeCell ref="P3:P5"/>
  </mergeCells>
  <phoneticPr fontId="26" type="noConversion"/>
  <dataValidations count="1">
    <dataValidation type="list" allowBlank="1" showInputMessage="1" showErrorMessage="1" sqref="U30:U38 X7:X25" xr:uid="{00000000-0002-0000-0500-000000000000}">
      <formula1>$U$41:$U$42</formula1>
    </dataValidation>
  </dataValidations>
  <hyperlinks>
    <hyperlink ref="V9" r:id="rId1" xr:uid="{0F5728D1-509C-40FC-906F-066E4D971ACC}"/>
    <hyperlink ref="V14" r:id="rId2" xr:uid="{6C6E1011-7C98-4A5E-B395-D5CD3CBE0E5D}"/>
    <hyperlink ref="S30" r:id="rId3" display="https://semanaeducacionartistica.cultura.gob.cl/recorrido-tras-bambalinas/" xr:uid="{BF51B81D-2456-48B5-A63C-F09CE2916DDF}"/>
    <hyperlink ref="S32" r:id="rId4" display="https://chilecultura.gob.cl/events/25533/" xr:uid="{52736602-55CA-48E7-8C88-834A6119E1CD}"/>
  </hyperlink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Z365"/>
  <sheetViews>
    <sheetView showGridLines="0" topLeftCell="A2" zoomScale="90" zoomScaleNormal="90" workbookViewId="0">
      <selection activeCell="F12" sqref="F12"/>
    </sheetView>
  </sheetViews>
  <sheetFormatPr defaultColWidth="9.140625" defaultRowHeight="11.25"/>
  <cols>
    <col min="1" max="1" width="4.28515625" style="1" customWidth="1"/>
    <col min="2" max="2" width="32.28515625" style="162" customWidth="1"/>
    <col min="3" max="3" width="24.5703125" style="162" customWidth="1"/>
    <col min="4" max="4" width="43.140625" style="254" customWidth="1"/>
    <col min="5" max="5" width="24.42578125" style="1" customWidth="1"/>
    <col min="6" max="7" width="21.5703125" style="162" customWidth="1"/>
    <col min="8" max="8" width="19" style="162" customWidth="1"/>
    <col min="9" max="9" width="14" style="162" customWidth="1"/>
    <col min="10" max="10" width="75" style="254" customWidth="1"/>
    <col min="11" max="14" width="17" style="162" customWidth="1"/>
    <col min="15" max="18" width="14.7109375" style="1" customWidth="1"/>
    <col min="19" max="19" width="14.7109375" style="162" customWidth="1"/>
    <col min="20" max="24" width="14.7109375" style="1" customWidth="1"/>
    <col min="25" max="26" width="20.7109375" style="1" customWidth="1"/>
    <col min="27" max="264" width="11.42578125" style="1"/>
    <col min="265" max="265" width="16.7109375" style="1" customWidth="1"/>
    <col min="266" max="266" width="28.28515625" style="1" customWidth="1"/>
    <col min="267" max="267" width="19.42578125" style="1" customWidth="1"/>
    <col min="268" max="268" width="13.28515625" style="1" customWidth="1"/>
    <col min="269" max="269" width="16.42578125" style="1" customWidth="1"/>
    <col min="270" max="270" width="15.5703125" style="1" customWidth="1"/>
    <col min="271" max="272" width="15.28515625" style="1" customWidth="1"/>
    <col min="273" max="273" width="14" style="1" customWidth="1"/>
    <col min="274" max="274" width="11.42578125" style="1"/>
    <col min="275" max="275" width="15.5703125" style="1" customWidth="1"/>
    <col min="276" max="276" width="15" style="1" customWidth="1"/>
    <col min="277" max="277" width="18.42578125" style="1" customWidth="1"/>
    <col min="278" max="279" width="11.42578125" style="1"/>
    <col min="280" max="280" width="14.7109375" style="1" customWidth="1"/>
    <col min="281" max="281" width="17" style="1" customWidth="1"/>
    <col min="282" max="282" width="16.28515625" style="1" customWidth="1"/>
    <col min="283" max="520" width="11.42578125" style="1"/>
    <col min="521" max="521" width="16.7109375" style="1" customWidth="1"/>
    <col min="522" max="522" width="28.28515625" style="1" customWidth="1"/>
    <col min="523" max="523" width="19.42578125" style="1" customWidth="1"/>
    <col min="524" max="524" width="13.28515625" style="1" customWidth="1"/>
    <col min="525" max="525" width="16.42578125" style="1" customWidth="1"/>
    <col min="526" max="526" width="15.5703125" style="1" customWidth="1"/>
    <col min="527" max="528" width="15.28515625" style="1" customWidth="1"/>
    <col min="529" max="529" width="14" style="1" customWidth="1"/>
    <col min="530" max="530" width="11.42578125" style="1"/>
    <col min="531" max="531" width="15.5703125" style="1" customWidth="1"/>
    <col min="532" max="532" width="15" style="1" customWidth="1"/>
    <col min="533" max="533" width="18.42578125" style="1" customWidth="1"/>
    <col min="534" max="535" width="11.42578125" style="1"/>
    <col min="536" max="536" width="14.7109375" style="1" customWidth="1"/>
    <col min="537" max="537" width="17" style="1" customWidth="1"/>
    <col min="538" max="538" width="16.28515625" style="1" customWidth="1"/>
    <col min="539" max="776" width="11.42578125" style="1"/>
    <col min="777" max="777" width="16.7109375" style="1" customWidth="1"/>
    <col min="778" max="778" width="28.28515625" style="1" customWidth="1"/>
    <col min="779" max="779" width="19.42578125" style="1" customWidth="1"/>
    <col min="780" max="780" width="13.28515625" style="1" customWidth="1"/>
    <col min="781" max="781" width="16.42578125" style="1" customWidth="1"/>
    <col min="782" max="782" width="15.5703125" style="1" customWidth="1"/>
    <col min="783" max="784" width="15.28515625" style="1" customWidth="1"/>
    <col min="785" max="785" width="14" style="1" customWidth="1"/>
    <col min="786" max="786" width="11.42578125" style="1"/>
    <col min="787" max="787" width="15.5703125" style="1" customWidth="1"/>
    <col min="788" max="788" width="15" style="1" customWidth="1"/>
    <col min="789" max="789" width="18.42578125" style="1" customWidth="1"/>
    <col min="790" max="791" width="11.42578125" style="1"/>
    <col min="792" max="792" width="14.7109375" style="1" customWidth="1"/>
    <col min="793" max="793" width="17" style="1" customWidth="1"/>
    <col min="794" max="794" width="16.28515625" style="1" customWidth="1"/>
    <col min="795" max="1032" width="9.140625" style="1"/>
    <col min="1033" max="1033" width="16.7109375" style="1" customWidth="1"/>
    <col min="1034" max="1034" width="28.28515625" style="1" customWidth="1"/>
    <col min="1035" max="1035" width="19.42578125" style="1" customWidth="1"/>
    <col min="1036" max="1036" width="13.28515625" style="1" customWidth="1"/>
    <col min="1037" max="1037" width="16.42578125" style="1" customWidth="1"/>
    <col min="1038" max="1038" width="15.5703125" style="1" customWidth="1"/>
    <col min="1039" max="1040" width="15.28515625" style="1" customWidth="1"/>
    <col min="1041" max="1041" width="14" style="1" customWidth="1"/>
    <col min="1042" max="1042" width="11.42578125" style="1"/>
    <col min="1043" max="1043" width="15.5703125" style="1" customWidth="1"/>
    <col min="1044" max="1044" width="15" style="1" customWidth="1"/>
    <col min="1045" max="1045" width="18.42578125" style="1" customWidth="1"/>
    <col min="1046" max="1047" width="11.42578125" style="1"/>
    <col min="1048" max="1048" width="14.7109375" style="1" customWidth="1"/>
    <col min="1049" max="1049" width="17" style="1" customWidth="1"/>
    <col min="1050" max="1050" width="16.28515625" style="1" customWidth="1"/>
    <col min="1051" max="1288" width="11.42578125" style="1"/>
    <col min="1289" max="1289" width="16.7109375" style="1" customWidth="1"/>
    <col min="1290" max="1290" width="28.28515625" style="1" customWidth="1"/>
    <col min="1291" max="1291" width="19.42578125" style="1" customWidth="1"/>
    <col min="1292" max="1292" width="13.28515625" style="1" customWidth="1"/>
    <col min="1293" max="1293" width="16.42578125" style="1" customWidth="1"/>
    <col min="1294" max="1294" width="15.5703125" style="1" customWidth="1"/>
    <col min="1295" max="1296" width="15.28515625" style="1" customWidth="1"/>
    <col min="1297" max="1297" width="14" style="1" customWidth="1"/>
    <col min="1298" max="1298" width="11.42578125" style="1"/>
    <col min="1299" max="1299" width="15.5703125" style="1" customWidth="1"/>
    <col min="1300" max="1300" width="15" style="1" customWidth="1"/>
    <col min="1301" max="1301" width="18.42578125" style="1" customWidth="1"/>
    <col min="1302" max="1303" width="11.42578125" style="1"/>
    <col min="1304" max="1304" width="14.7109375" style="1" customWidth="1"/>
    <col min="1305" max="1305" width="17" style="1" customWidth="1"/>
    <col min="1306" max="1306" width="16.28515625" style="1" customWidth="1"/>
    <col min="1307" max="1544" width="11.42578125" style="1"/>
    <col min="1545" max="1545" width="16.7109375" style="1" customWidth="1"/>
    <col min="1546" max="1546" width="28.28515625" style="1" customWidth="1"/>
    <col min="1547" max="1547" width="19.42578125" style="1" customWidth="1"/>
    <col min="1548" max="1548" width="13.28515625" style="1" customWidth="1"/>
    <col min="1549" max="1549" width="16.42578125" style="1" customWidth="1"/>
    <col min="1550" max="1550" width="15.5703125" style="1" customWidth="1"/>
    <col min="1551" max="1552" width="15.28515625" style="1" customWidth="1"/>
    <col min="1553" max="1553" width="14" style="1" customWidth="1"/>
    <col min="1554" max="1554" width="11.42578125" style="1"/>
    <col min="1555" max="1555" width="15.5703125" style="1" customWidth="1"/>
    <col min="1556" max="1556" width="15" style="1" customWidth="1"/>
    <col min="1557" max="1557" width="18.42578125" style="1" customWidth="1"/>
    <col min="1558" max="1559" width="11.42578125" style="1"/>
    <col min="1560" max="1560" width="14.7109375" style="1" customWidth="1"/>
    <col min="1561" max="1561" width="17" style="1" customWidth="1"/>
    <col min="1562" max="1562" width="16.28515625" style="1" customWidth="1"/>
    <col min="1563" max="1800" width="11.42578125" style="1"/>
    <col min="1801" max="1801" width="16.7109375" style="1" customWidth="1"/>
    <col min="1802" max="1802" width="28.28515625" style="1" customWidth="1"/>
    <col min="1803" max="1803" width="19.42578125" style="1" customWidth="1"/>
    <col min="1804" max="1804" width="13.28515625" style="1" customWidth="1"/>
    <col min="1805" max="1805" width="16.42578125" style="1" customWidth="1"/>
    <col min="1806" max="1806" width="15.5703125" style="1" customWidth="1"/>
    <col min="1807" max="1808" width="15.28515625" style="1" customWidth="1"/>
    <col min="1809" max="1809" width="14" style="1" customWidth="1"/>
    <col min="1810" max="1810" width="11.42578125" style="1"/>
    <col min="1811" max="1811" width="15.5703125" style="1" customWidth="1"/>
    <col min="1812" max="1812" width="15" style="1" customWidth="1"/>
    <col min="1813" max="1813" width="18.42578125" style="1" customWidth="1"/>
    <col min="1814" max="1815" width="11.42578125" style="1"/>
    <col min="1816" max="1816" width="14.7109375" style="1" customWidth="1"/>
    <col min="1817" max="1817" width="17" style="1" customWidth="1"/>
    <col min="1818" max="1818" width="16.28515625" style="1" customWidth="1"/>
    <col min="1819" max="2056" width="9.140625" style="1"/>
    <col min="2057" max="2057" width="16.7109375" style="1" customWidth="1"/>
    <col min="2058" max="2058" width="28.28515625" style="1" customWidth="1"/>
    <col min="2059" max="2059" width="19.42578125" style="1" customWidth="1"/>
    <col min="2060" max="2060" width="13.28515625" style="1" customWidth="1"/>
    <col min="2061" max="2061" width="16.42578125" style="1" customWidth="1"/>
    <col min="2062" max="2062" width="15.5703125" style="1" customWidth="1"/>
    <col min="2063" max="2064" width="15.28515625" style="1" customWidth="1"/>
    <col min="2065" max="2065" width="14" style="1" customWidth="1"/>
    <col min="2066" max="2066" width="11.42578125" style="1"/>
    <col min="2067" max="2067" width="15.5703125" style="1" customWidth="1"/>
    <col min="2068" max="2068" width="15" style="1" customWidth="1"/>
    <col min="2069" max="2069" width="18.42578125" style="1" customWidth="1"/>
    <col min="2070" max="2071" width="11.42578125" style="1"/>
    <col min="2072" max="2072" width="14.7109375" style="1" customWidth="1"/>
    <col min="2073" max="2073" width="17" style="1" customWidth="1"/>
    <col min="2074" max="2074" width="16.28515625" style="1" customWidth="1"/>
    <col min="2075" max="2312" width="11.42578125" style="1"/>
    <col min="2313" max="2313" width="16.7109375" style="1" customWidth="1"/>
    <col min="2314" max="2314" width="28.28515625" style="1" customWidth="1"/>
    <col min="2315" max="2315" width="19.42578125" style="1" customWidth="1"/>
    <col min="2316" max="2316" width="13.28515625" style="1" customWidth="1"/>
    <col min="2317" max="2317" width="16.42578125" style="1" customWidth="1"/>
    <col min="2318" max="2318" width="15.5703125" style="1" customWidth="1"/>
    <col min="2319" max="2320" width="15.28515625" style="1" customWidth="1"/>
    <col min="2321" max="2321" width="14" style="1" customWidth="1"/>
    <col min="2322" max="2322" width="11.42578125" style="1"/>
    <col min="2323" max="2323" width="15.5703125" style="1" customWidth="1"/>
    <col min="2324" max="2324" width="15" style="1" customWidth="1"/>
    <col min="2325" max="2325" width="18.42578125" style="1" customWidth="1"/>
    <col min="2326" max="2327" width="11.42578125" style="1"/>
    <col min="2328" max="2328" width="14.7109375" style="1" customWidth="1"/>
    <col min="2329" max="2329" width="17" style="1" customWidth="1"/>
    <col min="2330" max="2330" width="16.28515625" style="1" customWidth="1"/>
    <col min="2331" max="2568" width="11.42578125" style="1"/>
    <col min="2569" max="2569" width="16.7109375" style="1" customWidth="1"/>
    <col min="2570" max="2570" width="28.28515625" style="1" customWidth="1"/>
    <col min="2571" max="2571" width="19.42578125" style="1" customWidth="1"/>
    <col min="2572" max="2572" width="13.28515625" style="1" customWidth="1"/>
    <col min="2573" max="2573" width="16.42578125" style="1" customWidth="1"/>
    <col min="2574" max="2574" width="15.5703125" style="1" customWidth="1"/>
    <col min="2575" max="2576" width="15.28515625" style="1" customWidth="1"/>
    <col min="2577" max="2577" width="14" style="1" customWidth="1"/>
    <col min="2578" max="2578" width="11.42578125" style="1"/>
    <col min="2579" max="2579" width="15.5703125" style="1" customWidth="1"/>
    <col min="2580" max="2580" width="15" style="1" customWidth="1"/>
    <col min="2581" max="2581" width="18.42578125" style="1" customWidth="1"/>
    <col min="2582" max="2583" width="11.42578125" style="1"/>
    <col min="2584" max="2584" width="14.7109375" style="1" customWidth="1"/>
    <col min="2585" max="2585" width="17" style="1" customWidth="1"/>
    <col min="2586" max="2586" width="16.28515625" style="1" customWidth="1"/>
    <col min="2587" max="2824" width="11.42578125" style="1"/>
    <col min="2825" max="2825" width="16.7109375" style="1" customWidth="1"/>
    <col min="2826" max="2826" width="28.28515625" style="1" customWidth="1"/>
    <col min="2827" max="2827" width="19.42578125" style="1" customWidth="1"/>
    <col min="2828" max="2828" width="13.28515625" style="1" customWidth="1"/>
    <col min="2829" max="2829" width="16.42578125" style="1" customWidth="1"/>
    <col min="2830" max="2830" width="15.5703125" style="1" customWidth="1"/>
    <col min="2831" max="2832" width="15.28515625" style="1" customWidth="1"/>
    <col min="2833" max="2833" width="14" style="1" customWidth="1"/>
    <col min="2834" max="2834" width="11.42578125" style="1"/>
    <col min="2835" max="2835" width="15.5703125" style="1" customWidth="1"/>
    <col min="2836" max="2836" width="15" style="1" customWidth="1"/>
    <col min="2837" max="2837" width="18.42578125" style="1" customWidth="1"/>
    <col min="2838" max="2839" width="11.42578125" style="1"/>
    <col min="2840" max="2840" width="14.7109375" style="1" customWidth="1"/>
    <col min="2841" max="2841" width="17" style="1" customWidth="1"/>
    <col min="2842" max="2842" width="16.28515625" style="1" customWidth="1"/>
    <col min="2843" max="3080" width="9.140625" style="1"/>
    <col min="3081" max="3081" width="16.7109375" style="1" customWidth="1"/>
    <col min="3082" max="3082" width="28.28515625" style="1" customWidth="1"/>
    <col min="3083" max="3083" width="19.42578125" style="1" customWidth="1"/>
    <col min="3084" max="3084" width="13.28515625" style="1" customWidth="1"/>
    <col min="3085" max="3085" width="16.42578125" style="1" customWidth="1"/>
    <col min="3086" max="3086" width="15.5703125" style="1" customWidth="1"/>
    <col min="3087" max="3088" width="15.28515625" style="1" customWidth="1"/>
    <col min="3089" max="3089" width="14" style="1" customWidth="1"/>
    <col min="3090" max="3090" width="11.42578125" style="1"/>
    <col min="3091" max="3091" width="15.5703125" style="1" customWidth="1"/>
    <col min="3092" max="3092" width="15" style="1" customWidth="1"/>
    <col min="3093" max="3093" width="18.42578125" style="1" customWidth="1"/>
    <col min="3094" max="3095" width="11.42578125" style="1"/>
    <col min="3096" max="3096" width="14.7109375" style="1" customWidth="1"/>
    <col min="3097" max="3097" width="17" style="1" customWidth="1"/>
    <col min="3098" max="3098" width="16.28515625" style="1" customWidth="1"/>
    <col min="3099" max="3336" width="11.42578125" style="1"/>
    <col min="3337" max="3337" width="16.7109375" style="1" customWidth="1"/>
    <col min="3338" max="3338" width="28.28515625" style="1" customWidth="1"/>
    <col min="3339" max="3339" width="19.42578125" style="1" customWidth="1"/>
    <col min="3340" max="3340" width="13.28515625" style="1" customWidth="1"/>
    <col min="3341" max="3341" width="16.42578125" style="1" customWidth="1"/>
    <col min="3342" max="3342" width="15.5703125" style="1" customWidth="1"/>
    <col min="3343" max="3344" width="15.28515625" style="1" customWidth="1"/>
    <col min="3345" max="3345" width="14" style="1" customWidth="1"/>
    <col min="3346" max="3346" width="11.42578125" style="1"/>
    <col min="3347" max="3347" width="15.5703125" style="1" customWidth="1"/>
    <col min="3348" max="3348" width="15" style="1" customWidth="1"/>
    <col min="3349" max="3349" width="18.42578125" style="1" customWidth="1"/>
    <col min="3350" max="3351" width="11.42578125" style="1"/>
    <col min="3352" max="3352" width="14.7109375" style="1" customWidth="1"/>
    <col min="3353" max="3353" width="17" style="1" customWidth="1"/>
    <col min="3354" max="3354" width="16.28515625" style="1" customWidth="1"/>
    <col min="3355" max="3592" width="11.42578125" style="1"/>
    <col min="3593" max="3593" width="16.7109375" style="1" customWidth="1"/>
    <col min="3594" max="3594" width="28.28515625" style="1" customWidth="1"/>
    <col min="3595" max="3595" width="19.42578125" style="1" customWidth="1"/>
    <col min="3596" max="3596" width="13.28515625" style="1" customWidth="1"/>
    <col min="3597" max="3597" width="16.42578125" style="1" customWidth="1"/>
    <col min="3598" max="3598" width="15.5703125" style="1" customWidth="1"/>
    <col min="3599" max="3600" width="15.28515625" style="1" customWidth="1"/>
    <col min="3601" max="3601" width="14" style="1" customWidth="1"/>
    <col min="3602" max="3602" width="11.42578125" style="1"/>
    <col min="3603" max="3603" width="15.5703125" style="1" customWidth="1"/>
    <col min="3604" max="3604" width="15" style="1" customWidth="1"/>
    <col min="3605" max="3605" width="18.42578125" style="1" customWidth="1"/>
    <col min="3606" max="3607" width="11.42578125" style="1"/>
    <col min="3608" max="3608" width="14.7109375" style="1" customWidth="1"/>
    <col min="3609" max="3609" width="17" style="1" customWidth="1"/>
    <col min="3610" max="3610" width="16.28515625" style="1" customWidth="1"/>
    <col min="3611" max="3848" width="11.42578125" style="1"/>
    <col min="3849" max="3849" width="16.7109375" style="1" customWidth="1"/>
    <col min="3850" max="3850" width="28.28515625" style="1" customWidth="1"/>
    <col min="3851" max="3851" width="19.42578125" style="1" customWidth="1"/>
    <col min="3852" max="3852" width="13.28515625" style="1" customWidth="1"/>
    <col min="3853" max="3853" width="16.42578125" style="1" customWidth="1"/>
    <col min="3854" max="3854" width="15.5703125" style="1" customWidth="1"/>
    <col min="3855" max="3856" width="15.28515625" style="1" customWidth="1"/>
    <col min="3857" max="3857" width="14" style="1" customWidth="1"/>
    <col min="3858" max="3858" width="11.42578125" style="1"/>
    <col min="3859" max="3859" width="15.5703125" style="1" customWidth="1"/>
    <col min="3860" max="3860" width="15" style="1" customWidth="1"/>
    <col min="3861" max="3861" width="18.42578125" style="1" customWidth="1"/>
    <col min="3862" max="3863" width="11.42578125" style="1"/>
    <col min="3864" max="3864" width="14.7109375" style="1" customWidth="1"/>
    <col min="3865" max="3865" width="17" style="1" customWidth="1"/>
    <col min="3866" max="3866" width="16.28515625" style="1" customWidth="1"/>
    <col min="3867" max="4104" width="9.140625" style="1"/>
    <col min="4105" max="4105" width="16.7109375" style="1" customWidth="1"/>
    <col min="4106" max="4106" width="28.28515625" style="1" customWidth="1"/>
    <col min="4107" max="4107" width="19.42578125" style="1" customWidth="1"/>
    <col min="4108" max="4108" width="13.28515625" style="1" customWidth="1"/>
    <col min="4109" max="4109" width="16.42578125" style="1" customWidth="1"/>
    <col min="4110" max="4110" width="15.5703125" style="1" customWidth="1"/>
    <col min="4111" max="4112" width="15.28515625" style="1" customWidth="1"/>
    <col min="4113" max="4113" width="14" style="1" customWidth="1"/>
    <col min="4114" max="4114" width="11.42578125" style="1"/>
    <col min="4115" max="4115" width="15.5703125" style="1" customWidth="1"/>
    <col min="4116" max="4116" width="15" style="1" customWidth="1"/>
    <col min="4117" max="4117" width="18.42578125" style="1" customWidth="1"/>
    <col min="4118" max="4119" width="11.42578125" style="1"/>
    <col min="4120" max="4120" width="14.7109375" style="1" customWidth="1"/>
    <col min="4121" max="4121" width="17" style="1" customWidth="1"/>
    <col min="4122" max="4122" width="16.28515625" style="1" customWidth="1"/>
    <col min="4123" max="4360" width="11.42578125" style="1"/>
    <col min="4361" max="4361" width="16.7109375" style="1" customWidth="1"/>
    <col min="4362" max="4362" width="28.28515625" style="1" customWidth="1"/>
    <col min="4363" max="4363" width="19.42578125" style="1" customWidth="1"/>
    <col min="4364" max="4364" width="13.28515625" style="1" customWidth="1"/>
    <col min="4365" max="4365" width="16.42578125" style="1" customWidth="1"/>
    <col min="4366" max="4366" width="15.5703125" style="1" customWidth="1"/>
    <col min="4367" max="4368" width="15.28515625" style="1" customWidth="1"/>
    <col min="4369" max="4369" width="14" style="1" customWidth="1"/>
    <col min="4370" max="4370" width="11.42578125" style="1"/>
    <col min="4371" max="4371" width="15.5703125" style="1" customWidth="1"/>
    <col min="4372" max="4372" width="15" style="1" customWidth="1"/>
    <col min="4373" max="4373" width="18.42578125" style="1" customWidth="1"/>
    <col min="4374" max="4375" width="11.42578125" style="1"/>
    <col min="4376" max="4376" width="14.7109375" style="1" customWidth="1"/>
    <col min="4377" max="4377" width="17" style="1" customWidth="1"/>
    <col min="4378" max="4378" width="16.28515625" style="1" customWidth="1"/>
    <col min="4379" max="4616" width="11.42578125" style="1"/>
    <col min="4617" max="4617" width="16.7109375" style="1" customWidth="1"/>
    <col min="4618" max="4618" width="28.28515625" style="1" customWidth="1"/>
    <col min="4619" max="4619" width="19.42578125" style="1" customWidth="1"/>
    <col min="4620" max="4620" width="13.28515625" style="1" customWidth="1"/>
    <col min="4621" max="4621" width="16.42578125" style="1" customWidth="1"/>
    <col min="4622" max="4622" width="15.5703125" style="1" customWidth="1"/>
    <col min="4623" max="4624" width="15.28515625" style="1" customWidth="1"/>
    <col min="4625" max="4625" width="14" style="1" customWidth="1"/>
    <col min="4626" max="4626" width="11.42578125" style="1"/>
    <col min="4627" max="4627" width="15.5703125" style="1" customWidth="1"/>
    <col min="4628" max="4628" width="15" style="1" customWidth="1"/>
    <col min="4629" max="4629" width="18.42578125" style="1" customWidth="1"/>
    <col min="4630" max="4631" width="11.42578125" style="1"/>
    <col min="4632" max="4632" width="14.7109375" style="1" customWidth="1"/>
    <col min="4633" max="4633" width="17" style="1" customWidth="1"/>
    <col min="4634" max="4634" width="16.28515625" style="1" customWidth="1"/>
    <col min="4635" max="4872" width="11.42578125" style="1"/>
    <col min="4873" max="4873" width="16.7109375" style="1" customWidth="1"/>
    <col min="4874" max="4874" width="28.28515625" style="1" customWidth="1"/>
    <col min="4875" max="4875" width="19.42578125" style="1" customWidth="1"/>
    <col min="4876" max="4876" width="13.28515625" style="1" customWidth="1"/>
    <col min="4877" max="4877" width="16.42578125" style="1" customWidth="1"/>
    <col min="4878" max="4878" width="15.5703125" style="1" customWidth="1"/>
    <col min="4879" max="4880" width="15.28515625" style="1" customWidth="1"/>
    <col min="4881" max="4881" width="14" style="1" customWidth="1"/>
    <col min="4882" max="4882" width="11.42578125" style="1"/>
    <col min="4883" max="4883" width="15.5703125" style="1" customWidth="1"/>
    <col min="4884" max="4884" width="15" style="1" customWidth="1"/>
    <col min="4885" max="4885" width="18.42578125" style="1" customWidth="1"/>
    <col min="4886" max="4887" width="11.42578125" style="1"/>
    <col min="4888" max="4888" width="14.7109375" style="1" customWidth="1"/>
    <col min="4889" max="4889" width="17" style="1" customWidth="1"/>
    <col min="4890" max="4890" width="16.28515625" style="1" customWidth="1"/>
    <col min="4891" max="5128" width="9.140625" style="1"/>
    <col min="5129" max="5129" width="16.7109375" style="1" customWidth="1"/>
    <col min="5130" max="5130" width="28.28515625" style="1" customWidth="1"/>
    <col min="5131" max="5131" width="19.42578125" style="1" customWidth="1"/>
    <col min="5132" max="5132" width="13.28515625" style="1" customWidth="1"/>
    <col min="5133" max="5133" width="16.42578125" style="1" customWidth="1"/>
    <col min="5134" max="5134" width="15.5703125" style="1" customWidth="1"/>
    <col min="5135" max="5136" width="15.28515625" style="1" customWidth="1"/>
    <col min="5137" max="5137" width="14" style="1" customWidth="1"/>
    <col min="5138" max="5138" width="11.42578125" style="1"/>
    <col min="5139" max="5139" width="15.5703125" style="1" customWidth="1"/>
    <col min="5140" max="5140" width="15" style="1" customWidth="1"/>
    <col min="5141" max="5141" width="18.42578125" style="1" customWidth="1"/>
    <col min="5142" max="5143" width="11.42578125" style="1"/>
    <col min="5144" max="5144" width="14.7109375" style="1" customWidth="1"/>
    <col min="5145" max="5145" width="17" style="1" customWidth="1"/>
    <col min="5146" max="5146" width="16.28515625" style="1" customWidth="1"/>
    <col min="5147" max="5384" width="11.42578125" style="1"/>
    <col min="5385" max="5385" width="16.7109375" style="1" customWidth="1"/>
    <col min="5386" max="5386" width="28.28515625" style="1" customWidth="1"/>
    <col min="5387" max="5387" width="19.42578125" style="1" customWidth="1"/>
    <col min="5388" max="5388" width="13.28515625" style="1" customWidth="1"/>
    <col min="5389" max="5389" width="16.42578125" style="1" customWidth="1"/>
    <col min="5390" max="5390" width="15.5703125" style="1" customWidth="1"/>
    <col min="5391" max="5392" width="15.28515625" style="1" customWidth="1"/>
    <col min="5393" max="5393" width="14" style="1" customWidth="1"/>
    <col min="5394" max="5394" width="11.42578125" style="1"/>
    <col min="5395" max="5395" width="15.5703125" style="1" customWidth="1"/>
    <col min="5396" max="5396" width="15" style="1" customWidth="1"/>
    <col min="5397" max="5397" width="18.42578125" style="1" customWidth="1"/>
    <col min="5398" max="5399" width="11.42578125" style="1"/>
    <col min="5400" max="5400" width="14.7109375" style="1" customWidth="1"/>
    <col min="5401" max="5401" width="17" style="1" customWidth="1"/>
    <col min="5402" max="5402" width="16.28515625" style="1" customWidth="1"/>
    <col min="5403" max="5640" width="11.42578125" style="1"/>
    <col min="5641" max="5641" width="16.7109375" style="1" customWidth="1"/>
    <col min="5642" max="5642" width="28.28515625" style="1" customWidth="1"/>
    <col min="5643" max="5643" width="19.42578125" style="1" customWidth="1"/>
    <col min="5644" max="5644" width="13.28515625" style="1" customWidth="1"/>
    <col min="5645" max="5645" width="16.42578125" style="1" customWidth="1"/>
    <col min="5646" max="5646" width="15.5703125" style="1" customWidth="1"/>
    <col min="5647" max="5648" width="15.28515625" style="1" customWidth="1"/>
    <col min="5649" max="5649" width="14" style="1" customWidth="1"/>
    <col min="5650" max="5650" width="11.42578125" style="1"/>
    <col min="5651" max="5651" width="15.5703125" style="1" customWidth="1"/>
    <col min="5652" max="5652" width="15" style="1" customWidth="1"/>
    <col min="5653" max="5653" width="18.42578125" style="1" customWidth="1"/>
    <col min="5654" max="5655" width="11.42578125" style="1"/>
    <col min="5656" max="5656" width="14.7109375" style="1" customWidth="1"/>
    <col min="5657" max="5657" width="17" style="1" customWidth="1"/>
    <col min="5658" max="5658" width="16.28515625" style="1" customWidth="1"/>
    <col min="5659" max="5896" width="11.42578125" style="1"/>
    <col min="5897" max="5897" width="16.7109375" style="1" customWidth="1"/>
    <col min="5898" max="5898" width="28.28515625" style="1" customWidth="1"/>
    <col min="5899" max="5899" width="19.42578125" style="1" customWidth="1"/>
    <col min="5900" max="5900" width="13.28515625" style="1" customWidth="1"/>
    <col min="5901" max="5901" width="16.42578125" style="1" customWidth="1"/>
    <col min="5902" max="5902" width="15.5703125" style="1" customWidth="1"/>
    <col min="5903" max="5904" width="15.28515625" style="1" customWidth="1"/>
    <col min="5905" max="5905" width="14" style="1" customWidth="1"/>
    <col min="5906" max="5906" width="11.42578125" style="1"/>
    <col min="5907" max="5907" width="15.5703125" style="1" customWidth="1"/>
    <col min="5908" max="5908" width="15" style="1" customWidth="1"/>
    <col min="5909" max="5909" width="18.42578125" style="1" customWidth="1"/>
    <col min="5910" max="5911" width="11.42578125" style="1"/>
    <col min="5912" max="5912" width="14.7109375" style="1" customWidth="1"/>
    <col min="5913" max="5913" width="17" style="1" customWidth="1"/>
    <col min="5914" max="5914" width="16.28515625" style="1" customWidth="1"/>
    <col min="5915" max="6152" width="9.140625" style="1"/>
    <col min="6153" max="6153" width="16.7109375" style="1" customWidth="1"/>
    <col min="6154" max="6154" width="28.28515625" style="1" customWidth="1"/>
    <col min="6155" max="6155" width="19.42578125" style="1" customWidth="1"/>
    <col min="6156" max="6156" width="13.28515625" style="1" customWidth="1"/>
    <col min="6157" max="6157" width="16.42578125" style="1" customWidth="1"/>
    <col min="6158" max="6158" width="15.5703125" style="1" customWidth="1"/>
    <col min="6159" max="6160" width="15.28515625" style="1" customWidth="1"/>
    <col min="6161" max="6161" width="14" style="1" customWidth="1"/>
    <col min="6162" max="6162" width="11.42578125" style="1"/>
    <col min="6163" max="6163" width="15.5703125" style="1" customWidth="1"/>
    <col min="6164" max="6164" width="15" style="1" customWidth="1"/>
    <col min="6165" max="6165" width="18.42578125" style="1" customWidth="1"/>
    <col min="6166" max="6167" width="11.42578125" style="1"/>
    <col min="6168" max="6168" width="14.7109375" style="1" customWidth="1"/>
    <col min="6169" max="6169" width="17" style="1" customWidth="1"/>
    <col min="6170" max="6170" width="16.28515625" style="1" customWidth="1"/>
    <col min="6171" max="6408" width="11.42578125" style="1"/>
    <col min="6409" max="6409" width="16.7109375" style="1" customWidth="1"/>
    <col min="6410" max="6410" width="28.28515625" style="1" customWidth="1"/>
    <col min="6411" max="6411" width="19.42578125" style="1" customWidth="1"/>
    <col min="6412" max="6412" width="13.28515625" style="1" customWidth="1"/>
    <col min="6413" max="6413" width="16.42578125" style="1" customWidth="1"/>
    <col min="6414" max="6414" width="15.5703125" style="1" customWidth="1"/>
    <col min="6415" max="6416" width="15.28515625" style="1" customWidth="1"/>
    <col min="6417" max="6417" width="14" style="1" customWidth="1"/>
    <col min="6418" max="6418" width="11.42578125" style="1"/>
    <col min="6419" max="6419" width="15.5703125" style="1" customWidth="1"/>
    <col min="6420" max="6420" width="15" style="1" customWidth="1"/>
    <col min="6421" max="6421" width="18.42578125" style="1" customWidth="1"/>
    <col min="6422" max="6423" width="11.42578125" style="1"/>
    <col min="6424" max="6424" width="14.7109375" style="1" customWidth="1"/>
    <col min="6425" max="6425" width="17" style="1" customWidth="1"/>
    <col min="6426" max="6426" width="16.28515625" style="1" customWidth="1"/>
    <col min="6427" max="6664" width="11.42578125" style="1"/>
    <col min="6665" max="6665" width="16.7109375" style="1" customWidth="1"/>
    <col min="6666" max="6666" width="28.28515625" style="1" customWidth="1"/>
    <col min="6667" max="6667" width="19.42578125" style="1" customWidth="1"/>
    <col min="6668" max="6668" width="13.28515625" style="1" customWidth="1"/>
    <col min="6669" max="6669" width="16.42578125" style="1" customWidth="1"/>
    <col min="6670" max="6670" width="15.5703125" style="1" customWidth="1"/>
    <col min="6671" max="6672" width="15.28515625" style="1" customWidth="1"/>
    <col min="6673" max="6673" width="14" style="1" customWidth="1"/>
    <col min="6674" max="6674" width="11.42578125" style="1"/>
    <col min="6675" max="6675" width="15.5703125" style="1" customWidth="1"/>
    <col min="6676" max="6676" width="15" style="1" customWidth="1"/>
    <col min="6677" max="6677" width="18.42578125" style="1" customWidth="1"/>
    <col min="6678" max="6679" width="11.42578125" style="1"/>
    <col min="6680" max="6680" width="14.7109375" style="1" customWidth="1"/>
    <col min="6681" max="6681" width="17" style="1" customWidth="1"/>
    <col min="6682" max="6682" width="16.28515625" style="1" customWidth="1"/>
    <col min="6683" max="6920" width="11.42578125" style="1"/>
    <col min="6921" max="6921" width="16.7109375" style="1" customWidth="1"/>
    <col min="6922" max="6922" width="28.28515625" style="1" customWidth="1"/>
    <col min="6923" max="6923" width="19.42578125" style="1" customWidth="1"/>
    <col min="6924" max="6924" width="13.28515625" style="1" customWidth="1"/>
    <col min="6925" max="6925" width="16.42578125" style="1" customWidth="1"/>
    <col min="6926" max="6926" width="15.5703125" style="1" customWidth="1"/>
    <col min="6927" max="6928" width="15.28515625" style="1" customWidth="1"/>
    <col min="6929" max="6929" width="14" style="1" customWidth="1"/>
    <col min="6930" max="6930" width="11.42578125" style="1"/>
    <col min="6931" max="6931" width="15.5703125" style="1" customWidth="1"/>
    <col min="6932" max="6932" width="15" style="1" customWidth="1"/>
    <col min="6933" max="6933" width="18.42578125" style="1" customWidth="1"/>
    <col min="6934" max="6935" width="11.42578125" style="1"/>
    <col min="6936" max="6936" width="14.7109375" style="1" customWidth="1"/>
    <col min="6937" max="6937" width="17" style="1" customWidth="1"/>
    <col min="6938" max="6938" width="16.28515625" style="1" customWidth="1"/>
    <col min="6939" max="7176" width="9.140625" style="1"/>
    <col min="7177" max="7177" width="16.7109375" style="1" customWidth="1"/>
    <col min="7178" max="7178" width="28.28515625" style="1" customWidth="1"/>
    <col min="7179" max="7179" width="19.42578125" style="1" customWidth="1"/>
    <col min="7180" max="7180" width="13.28515625" style="1" customWidth="1"/>
    <col min="7181" max="7181" width="16.42578125" style="1" customWidth="1"/>
    <col min="7182" max="7182" width="15.5703125" style="1" customWidth="1"/>
    <col min="7183" max="7184" width="15.28515625" style="1" customWidth="1"/>
    <col min="7185" max="7185" width="14" style="1" customWidth="1"/>
    <col min="7186" max="7186" width="11.42578125" style="1"/>
    <col min="7187" max="7187" width="15.5703125" style="1" customWidth="1"/>
    <col min="7188" max="7188" width="15" style="1" customWidth="1"/>
    <col min="7189" max="7189" width="18.42578125" style="1" customWidth="1"/>
    <col min="7190" max="7191" width="11.42578125" style="1"/>
    <col min="7192" max="7192" width="14.7109375" style="1" customWidth="1"/>
    <col min="7193" max="7193" width="17" style="1" customWidth="1"/>
    <col min="7194" max="7194" width="16.28515625" style="1" customWidth="1"/>
    <col min="7195" max="7432" width="11.42578125" style="1"/>
    <col min="7433" max="7433" width="16.7109375" style="1" customWidth="1"/>
    <col min="7434" max="7434" width="28.28515625" style="1" customWidth="1"/>
    <col min="7435" max="7435" width="19.42578125" style="1" customWidth="1"/>
    <col min="7436" max="7436" width="13.28515625" style="1" customWidth="1"/>
    <col min="7437" max="7437" width="16.42578125" style="1" customWidth="1"/>
    <col min="7438" max="7438" width="15.5703125" style="1" customWidth="1"/>
    <col min="7439" max="7440" width="15.28515625" style="1" customWidth="1"/>
    <col min="7441" max="7441" width="14" style="1" customWidth="1"/>
    <col min="7442" max="7442" width="11.42578125" style="1"/>
    <col min="7443" max="7443" width="15.5703125" style="1" customWidth="1"/>
    <col min="7444" max="7444" width="15" style="1" customWidth="1"/>
    <col min="7445" max="7445" width="18.42578125" style="1" customWidth="1"/>
    <col min="7446" max="7447" width="11.42578125" style="1"/>
    <col min="7448" max="7448" width="14.7109375" style="1" customWidth="1"/>
    <col min="7449" max="7449" width="17" style="1" customWidth="1"/>
    <col min="7450" max="7450" width="16.28515625" style="1" customWidth="1"/>
    <col min="7451" max="7688" width="11.42578125" style="1"/>
    <col min="7689" max="7689" width="16.7109375" style="1" customWidth="1"/>
    <col min="7690" max="7690" width="28.28515625" style="1" customWidth="1"/>
    <col min="7691" max="7691" width="19.42578125" style="1" customWidth="1"/>
    <col min="7692" max="7692" width="13.28515625" style="1" customWidth="1"/>
    <col min="7693" max="7693" width="16.42578125" style="1" customWidth="1"/>
    <col min="7694" max="7694" width="15.5703125" style="1" customWidth="1"/>
    <col min="7695" max="7696" width="15.28515625" style="1" customWidth="1"/>
    <col min="7697" max="7697" width="14" style="1" customWidth="1"/>
    <col min="7698" max="7698" width="11.42578125" style="1"/>
    <col min="7699" max="7699" width="15.5703125" style="1" customWidth="1"/>
    <col min="7700" max="7700" width="15" style="1" customWidth="1"/>
    <col min="7701" max="7701" width="18.42578125" style="1" customWidth="1"/>
    <col min="7702" max="7703" width="11.42578125" style="1"/>
    <col min="7704" max="7704" width="14.7109375" style="1" customWidth="1"/>
    <col min="7705" max="7705" width="17" style="1" customWidth="1"/>
    <col min="7706" max="7706" width="16.28515625" style="1" customWidth="1"/>
    <col min="7707" max="7944" width="11.42578125" style="1"/>
    <col min="7945" max="7945" width="16.7109375" style="1" customWidth="1"/>
    <col min="7946" max="7946" width="28.28515625" style="1" customWidth="1"/>
    <col min="7947" max="7947" width="19.42578125" style="1" customWidth="1"/>
    <col min="7948" max="7948" width="13.28515625" style="1" customWidth="1"/>
    <col min="7949" max="7949" width="16.42578125" style="1" customWidth="1"/>
    <col min="7950" max="7950" width="15.5703125" style="1" customWidth="1"/>
    <col min="7951" max="7952" width="15.28515625" style="1" customWidth="1"/>
    <col min="7953" max="7953" width="14" style="1" customWidth="1"/>
    <col min="7954" max="7954" width="11.42578125" style="1"/>
    <col min="7955" max="7955" width="15.5703125" style="1" customWidth="1"/>
    <col min="7956" max="7956" width="15" style="1" customWidth="1"/>
    <col min="7957" max="7957" width="18.42578125" style="1" customWidth="1"/>
    <col min="7958" max="7959" width="11.42578125" style="1"/>
    <col min="7960" max="7960" width="14.7109375" style="1" customWidth="1"/>
    <col min="7961" max="7961" width="17" style="1" customWidth="1"/>
    <col min="7962" max="7962" width="16.28515625" style="1" customWidth="1"/>
    <col min="7963" max="8200" width="9.140625" style="1"/>
    <col min="8201" max="8201" width="16.7109375" style="1" customWidth="1"/>
    <col min="8202" max="8202" width="28.28515625" style="1" customWidth="1"/>
    <col min="8203" max="8203" width="19.42578125" style="1" customWidth="1"/>
    <col min="8204" max="8204" width="13.28515625" style="1" customWidth="1"/>
    <col min="8205" max="8205" width="16.42578125" style="1" customWidth="1"/>
    <col min="8206" max="8206" width="15.5703125" style="1" customWidth="1"/>
    <col min="8207" max="8208" width="15.28515625" style="1" customWidth="1"/>
    <col min="8209" max="8209" width="14" style="1" customWidth="1"/>
    <col min="8210" max="8210" width="11.42578125" style="1"/>
    <col min="8211" max="8211" width="15.5703125" style="1" customWidth="1"/>
    <col min="8212" max="8212" width="15" style="1" customWidth="1"/>
    <col min="8213" max="8213" width="18.42578125" style="1" customWidth="1"/>
    <col min="8214" max="8215" width="11.42578125" style="1"/>
    <col min="8216" max="8216" width="14.7109375" style="1" customWidth="1"/>
    <col min="8217" max="8217" width="17" style="1" customWidth="1"/>
    <col min="8218" max="8218" width="16.28515625" style="1" customWidth="1"/>
    <col min="8219" max="8456" width="11.42578125" style="1"/>
    <col min="8457" max="8457" width="16.7109375" style="1" customWidth="1"/>
    <col min="8458" max="8458" width="28.28515625" style="1" customWidth="1"/>
    <col min="8459" max="8459" width="19.42578125" style="1" customWidth="1"/>
    <col min="8460" max="8460" width="13.28515625" style="1" customWidth="1"/>
    <col min="8461" max="8461" width="16.42578125" style="1" customWidth="1"/>
    <col min="8462" max="8462" width="15.5703125" style="1" customWidth="1"/>
    <col min="8463" max="8464" width="15.28515625" style="1" customWidth="1"/>
    <col min="8465" max="8465" width="14" style="1" customWidth="1"/>
    <col min="8466" max="8466" width="11.42578125" style="1"/>
    <col min="8467" max="8467" width="15.5703125" style="1" customWidth="1"/>
    <col min="8468" max="8468" width="15" style="1" customWidth="1"/>
    <col min="8469" max="8469" width="18.42578125" style="1" customWidth="1"/>
    <col min="8470" max="8471" width="11.42578125" style="1"/>
    <col min="8472" max="8472" width="14.7109375" style="1" customWidth="1"/>
    <col min="8473" max="8473" width="17" style="1" customWidth="1"/>
    <col min="8474" max="8474" width="16.28515625" style="1" customWidth="1"/>
    <col min="8475" max="8712" width="11.42578125" style="1"/>
    <col min="8713" max="8713" width="16.7109375" style="1" customWidth="1"/>
    <col min="8714" max="8714" width="28.28515625" style="1" customWidth="1"/>
    <col min="8715" max="8715" width="19.42578125" style="1" customWidth="1"/>
    <col min="8716" max="8716" width="13.28515625" style="1" customWidth="1"/>
    <col min="8717" max="8717" width="16.42578125" style="1" customWidth="1"/>
    <col min="8718" max="8718" width="15.5703125" style="1" customWidth="1"/>
    <col min="8719" max="8720" width="15.28515625" style="1" customWidth="1"/>
    <col min="8721" max="8721" width="14" style="1" customWidth="1"/>
    <col min="8722" max="8722" width="11.42578125" style="1"/>
    <col min="8723" max="8723" width="15.5703125" style="1" customWidth="1"/>
    <col min="8724" max="8724" width="15" style="1" customWidth="1"/>
    <col min="8725" max="8725" width="18.42578125" style="1" customWidth="1"/>
    <col min="8726" max="8727" width="11.42578125" style="1"/>
    <col min="8728" max="8728" width="14.7109375" style="1" customWidth="1"/>
    <col min="8729" max="8729" width="17" style="1" customWidth="1"/>
    <col min="8730" max="8730" width="16.28515625" style="1" customWidth="1"/>
    <col min="8731" max="8968" width="11.42578125" style="1"/>
    <col min="8969" max="8969" width="16.7109375" style="1" customWidth="1"/>
    <col min="8970" max="8970" width="28.28515625" style="1" customWidth="1"/>
    <col min="8971" max="8971" width="19.42578125" style="1" customWidth="1"/>
    <col min="8972" max="8972" width="13.28515625" style="1" customWidth="1"/>
    <col min="8973" max="8973" width="16.42578125" style="1" customWidth="1"/>
    <col min="8974" max="8974" width="15.5703125" style="1" customWidth="1"/>
    <col min="8975" max="8976" width="15.28515625" style="1" customWidth="1"/>
    <col min="8977" max="8977" width="14" style="1" customWidth="1"/>
    <col min="8978" max="8978" width="11.42578125" style="1"/>
    <col min="8979" max="8979" width="15.5703125" style="1" customWidth="1"/>
    <col min="8980" max="8980" width="15" style="1" customWidth="1"/>
    <col min="8981" max="8981" width="18.42578125" style="1" customWidth="1"/>
    <col min="8982" max="8983" width="11.42578125" style="1"/>
    <col min="8984" max="8984" width="14.7109375" style="1" customWidth="1"/>
    <col min="8985" max="8985" width="17" style="1" customWidth="1"/>
    <col min="8986" max="8986" width="16.28515625" style="1" customWidth="1"/>
    <col min="8987" max="9224" width="9.140625" style="1"/>
    <col min="9225" max="9225" width="16.7109375" style="1" customWidth="1"/>
    <col min="9226" max="9226" width="28.28515625" style="1" customWidth="1"/>
    <col min="9227" max="9227" width="19.42578125" style="1" customWidth="1"/>
    <col min="9228" max="9228" width="13.28515625" style="1" customWidth="1"/>
    <col min="9229" max="9229" width="16.42578125" style="1" customWidth="1"/>
    <col min="9230" max="9230" width="15.5703125" style="1" customWidth="1"/>
    <col min="9231" max="9232" width="15.28515625" style="1" customWidth="1"/>
    <col min="9233" max="9233" width="14" style="1" customWidth="1"/>
    <col min="9234" max="9234" width="11.42578125" style="1"/>
    <col min="9235" max="9235" width="15.5703125" style="1" customWidth="1"/>
    <col min="9236" max="9236" width="15" style="1" customWidth="1"/>
    <col min="9237" max="9237" width="18.42578125" style="1" customWidth="1"/>
    <col min="9238" max="9239" width="11.42578125" style="1"/>
    <col min="9240" max="9240" width="14.7109375" style="1" customWidth="1"/>
    <col min="9241" max="9241" width="17" style="1" customWidth="1"/>
    <col min="9242" max="9242" width="16.28515625" style="1" customWidth="1"/>
    <col min="9243" max="9480" width="11.42578125" style="1"/>
    <col min="9481" max="9481" width="16.7109375" style="1" customWidth="1"/>
    <col min="9482" max="9482" width="28.28515625" style="1" customWidth="1"/>
    <col min="9483" max="9483" width="19.42578125" style="1" customWidth="1"/>
    <col min="9484" max="9484" width="13.28515625" style="1" customWidth="1"/>
    <col min="9485" max="9485" width="16.42578125" style="1" customWidth="1"/>
    <col min="9486" max="9486" width="15.5703125" style="1" customWidth="1"/>
    <col min="9487" max="9488" width="15.28515625" style="1" customWidth="1"/>
    <col min="9489" max="9489" width="14" style="1" customWidth="1"/>
    <col min="9490" max="9490" width="11.42578125" style="1"/>
    <col min="9491" max="9491" width="15.5703125" style="1" customWidth="1"/>
    <col min="9492" max="9492" width="15" style="1" customWidth="1"/>
    <col min="9493" max="9493" width="18.42578125" style="1" customWidth="1"/>
    <col min="9494" max="9495" width="11.42578125" style="1"/>
    <col min="9496" max="9496" width="14.7109375" style="1" customWidth="1"/>
    <col min="9497" max="9497" width="17" style="1" customWidth="1"/>
    <col min="9498" max="9498" width="16.28515625" style="1" customWidth="1"/>
    <col min="9499" max="9736" width="11.42578125" style="1"/>
    <col min="9737" max="9737" width="16.7109375" style="1" customWidth="1"/>
    <col min="9738" max="9738" width="28.28515625" style="1" customWidth="1"/>
    <col min="9739" max="9739" width="19.42578125" style="1" customWidth="1"/>
    <col min="9740" max="9740" width="13.28515625" style="1" customWidth="1"/>
    <col min="9741" max="9741" width="16.42578125" style="1" customWidth="1"/>
    <col min="9742" max="9742" width="15.5703125" style="1" customWidth="1"/>
    <col min="9743" max="9744" width="15.28515625" style="1" customWidth="1"/>
    <col min="9745" max="9745" width="14" style="1" customWidth="1"/>
    <col min="9746" max="9746" width="11.42578125" style="1"/>
    <col min="9747" max="9747" width="15.5703125" style="1" customWidth="1"/>
    <col min="9748" max="9748" width="15" style="1" customWidth="1"/>
    <col min="9749" max="9749" width="18.42578125" style="1" customWidth="1"/>
    <col min="9750" max="9751" width="11.42578125" style="1"/>
    <col min="9752" max="9752" width="14.7109375" style="1" customWidth="1"/>
    <col min="9753" max="9753" width="17" style="1" customWidth="1"/>
    <col min="9754" max="9754" width="16.28515625" style="1" customWidth="1"/>
    <col min="9755" max="9992" width="11.42578125" style="1"/>
    <col min="9993" max="9993" width="16.7109375" style="1" customWidth="1"/>
    <col min="9994" max="9994" width="28.28515625" style="1" customWidth="1"/>
    <col min="9995" max="9995" width="19.42578125" style="1" customWidth="1"/>
    <col min="9996" max="9996" width="13.28515625" style="1" customWidth="1"/>
    <col min="9997" max="9997" width="16.42578125" style="1" customWidth="1"/>
    <col min="9998" max="9998" width="15.5703125" style="1" customWidth="1"/>
    <col min="9999" max="10000" width="15.28515625" style="1" customWidth="1"/>
    <col min="10001" max="10001" width="14" style="1" customWidth="1"/>
    <col min="10002" max="10002" width="11.42578125" style="1"/>
    <col min="10003" max="10003" width="15.5703125" style="1" customWidth="1"/>
    <col min="10004" max="10004" width="15" style="1" customWidth="1"/>
    <col min="10005" max="10005" width="18.42578125" style="1" customWidth="1"/>
    <col min="10006" max="10007" width="11.42578125" style="1"/>
    <col min="10008" max="10008" width="14.7109375" style="1" customWidth="1"/>
    <col min="10009" max="10009" width="17" style="1" customWidth="1"/>
    <col min="10010" max="10010" width="16.28515625" style="1" customWidth="1"/>
    <col min="10011" max="10248" width="9.140625" style="1"/>
    <col min="10249" max="10249" width="16.7109375" style="1" customWidth="1"/>
    <col min="10250" max="10250" width="28.28515625" style="1" customWidth="1"/>
    <col min="10251" max="10251" width="19.42578125" style="1" customWidth="1"/>
    <col min="10252" max="10252" width="13.28515625" style="1" customWidth="1"/>
    <col min="10253" max="10253" width="16.42578125" style="1" customWidth="1"/>
    <col min="10254" max="10254" width="15.5703125" style="1" customWidth="1"/>
    <col min="10255" max="10256" width="15.28515625" style="1" customWidth="1"/>
    <col min="10257" max="10257" width="14" style="1" customWidth="1"/>
    <col min="10258" max="10258" width="11.42578125" style="1"/>
    <col min="10259" max="10259" width="15.5703125" style="1" customWidth="1"/>
    <col min="10260" max="10260" width="15" style="1" customWidth="1"/>
    <col min="10261" max="10261" width="18.42578125" style="1" customWidth="1"/>
    <col min="10262" max="10263" width="11.42578125" style="1"/>
    <col min="10264" max="10264" width="14.7109375" style="1" customWidth="1"/>
    <col min="10265" max="10265" width="17" style="1" customWidth="1"/>
    <col min="10266" max="10266" width="16.28515625" style="1" customWidth="1"/>
    <col min="10267" max="10504" width="11.42578125" style="1"/>
    <col min="10505" max="10505" width="16.7109375" style="1" customWidth="1"/>
    <col min="10506" max="10506" width="28.28515625" style="1" customWidth="1"/>
    <col min="10507" max="10507" width="19.42578125" style="1" customWidth="1"/>
    <col min="10508" max="10508" width="13.28515625" style="1" customWidth="1"/>
    <col min="10509" max="10509" width="16.42578125" style="1" customWidth="1"/>
    <col min="10510" max="10510" width="15.5703125" style="1" customWidth="1"/>
    <col min="10511" max="10512" width="15.28515625" style="1" customWidth="1"/>
    <col min="10513" max="10513" width="14" style="1" customWidth="1"/>
    <col min="10514" max="10514" width="11.42578125" style="1"/>
    <col min="10515" max="10515" width="15.5703125" style="1" customWidth="1"/>
    <col min="10516" max="10516" width="15" style="1" customWidth="1"/>
    <col min="10517" max="10517" width="18.42578125" style="1" customWidth="1"/>
    <col min="10518" max="10519" width="11.42578125" style="1"/>
    <col min="10520" max="10520" width="14.7109375" style="1" customWidth="1"/>
    <col min="10521" max="10521" width="17" style="1" customWidth="1"/>
    <col min="10522" max="10522" width="16.28515625" style="1" customWidth="1"/>
    <col min="10523" max="10760" width="11.42578125" style="1"/>
    <col min="10761" max="10761" width="16.7109375" style="1" customWidth="1"/>
    <col min="10762" max="10762" width="28.28515625" style="1" customWidth="1"/>
    <col min="10763" max="10763" width="19.42578125" style="1" customWidth="1"/>
    <col min="10764" max="10764" width="13.28515625" style="1" customWidth="1"/>
    <col min="10765" max="10765" width="16.42578125" style="1" customWidth="1"/>
    <col min="10766" max="10766" width="15.5703125" style="1" customWidth="1"/>
    <col min="10767" max="10768" width="15.28515625" style="1" customWidth="1"/>
    <col min="10769" max="10769" width="14" style="1" customWidth="1"/>
    <col min="10770" max="10770" width="11.42578125" style="1"/>
    <col min="10771" max="10771" width="15.5703125" style="1" customWidth="1"/>
    <col min="10772" max="10772" width="15" style="1" customWidth="1"/>
    <col min="10773" max="10773" width="18.42578125" style="1" customWidth="1"/>
    <col min="10774" max="10775" width="11.42578125" style="1"/>
    <col min="10776" max="10776" width="14.7109375" style="1" customWidth="1"/>
    <col min="10777" max="10777" width="17" style="1" customWidth="1"/>
    <col min="10778" max="10778" width="16.28515625" style="1" customWidth="1"/>
    <col min="10779" max="11016" width="11.42578125" style="1"/>
    <col min="11017" max="11017" width="16.7109375" style="1" customWidth="1"/>
    <col min="11018" max="11018" width="28.28515625" style="1" customWidth="1"/>
    <col min="11019" max="11019" width="19.42578125" style="1" customWidth="1"/>
    <col min="11020" max="11020" width="13.28515625" style="1" customWidth="1"/>
    <col min="11021" max="11021" width="16.42578125" style="1" customWidth="1"/>
    <col min="11022" max="11022" width="15.5703125" style="1" customWidth="1"/>
    <col min="11023" max="11024" width="15.28515625" style="1" customWidth="1"/>
    <col min="11025" max="11025" width="14" style="1" customWidth="1"/>
    <col min="11026" max="11026" width="11.42578125" style="1"/>
    <col min="11027" max="11027" width="15.5703125" style="1" customWidth="1"/>
    <col min="11028" max="11028" width="15" style="1" customWidth="1"/>
    <col min="11029" max="11029" width="18.42578125" style="1" customWidth="1"/>
    <col min="11030" max="11031" width="11.42578125" style="1"/>
    <col min="11032" max="11032" width="14.7109375" style="1" customWidth="1"/>
    <col min="11033" max="11033" width="17" style="1" customWidth="1"/>
    <col min="11034" max="11034" width="16.28515625" style="1" customWidth="1"/>
    <col min="11035" max="11272" width="9.140625" style="1"/>
    <col min="11273" max="11273" width="16.7109375" style="1" customWidth="1"/>
    <col min="11274" max="11274" width="28.28515625" style="1" customWidth="1"/>
    <col min="11275" max="11275" width="19.42578125" style="1" customWidth="1"/>
    <col min="11276" max="11276" width="13.28515625" style="1" customWidth="1"/>
    <col min="11277" max="11277" width="16.42578125" style="1" customWidth="1"/>
    <col min="11278" max="11278" width="15.5703125" style="1" customWidth="1"/>
    <col min="11279" max="11280" width="15.28515625" style="1" customWidth="1"/>
    <col min="11281" max="11281" width="14" style="1" customWidth="1"/>
    <col min="11282" max="11282" width="11.42578125" style="1"/>
    <col min="11283" max="11283" width="15.5703125" style="1" customWidth="1"/>
    <col min="11284" max="11284" width="15" style="1" customWidth="1"/>
    <col min="11285" max="11285" width="18.42578125" style="1" customWidth="1"/>
    <col min="11286" max="11287" width="11.42578125" style="1"/>
    <col min="11288" max="11288" width="14.7109375" style="1" customWidth="1"/>
    <col min="11289" max="11289" width="17" style="1" customWidth="1"/>
    <col min="11290" max="11290" width="16.28515625" style="1" customWidth="1"/>
    <col min="11291" max="11528" width="11.42578125" style="1"/>
    <col min="11529" max="11529" width="16.7109375" style="1" customWidth="1"/>
    <col min="11530" max="11530" width="28.28515625" style="1" customWidth="1"/>
    <col min="11531" max="11531" width="19.42578125" style="1" customWidth="1"/>
    <col min="11532" max="11532" width="13.28515625" style="1" customWidth="1"/>
    <col min="11533" max="11533" width="16.42578125" style="1" customWidth="1"/>
    <col min="11534" max="11534" width="15.5703125" style="1" customWidth="1"/>
    <col min="11535" max="11536" width="15.28515625" style="1" customWidth="1"/>
    <col min="11537" max="11537" width="14" style="1" customWidth="1"/>
    <col min="11538" max="11538" width="11.42578125" style="1"/>
    <col min="11539" max="11539" width="15.5703125" style="1" customWidth="1"/>
    <col min="11540" max="11540" width="15" style="1" customWidth="1"/>
    <col min="11541" max="11541" width="18.42578125" style="1" customWidth="1"/>
    <col min="11542" max="11543" width="11.42578125" style="1"/>
    <col min="11544" max="11544" width="14.7109375" style="1" customWidth="1"/>
    <col min="11545" max="11545" width="17" style="1" customWidth="1"/>
    <col min="11546" max="11546" width="16.28515625" style="1" customWidth="1"/>
    <col min="11547" max="11784" width="11.42578125" style="1"/>
    <col min="11785" max="11785" width="16.7109375" style="1" customWidth="1"/>
    <col min="11786" max="11786" width="28.28515625" style="1" customWidth="1"/>
    <col min="11787" max="11787" width="19.42578125" style="1" customWidth="1"/>
    <col min="11788" max="11788" width="13.28515625" style="1" customWidth="1"/>
    <col min="11789" max="11789" width="16.42578125" style="1" customWidth="1"/>
    <col min="11790" max="11790" width="15.5703125" style="1" customWidth="1"/>
    <col min="11791" max="11792" width="15.28515625" style="1" customWidth="1"/>
    <col min="11793" max="11793" width="14" style="1" customWidth="1"/>
    <col min="11794" max="11794" width="11.42578125" style="1"/>
    <col min="11795" max="11795" width="15.5703125" style="1" customWidth="1"/>
    <col min="11796" max="11796" width="15" style="1" customWidth="1"/>
    <col min="11797" max="11797" width="18.42578125" style="1" customWidth="1"/>
    <col min="11798" max="11799" width="11.42578125" style="1"/>
    <col min="11800" max="11800" width="14.7109375" style="1" customWidth="1"/>
    <col min="11801" max="11801" width="17" style="1" customWidth="1"/>
    <col min="11802" max="11802" width="16.28515625" style="1" customWidth="1"/>
    <col min="11803" max="12040" width="11.42578125" style="1"/>
    <col min="12041" max="12041" width="16.7109375" style="1" customWidth="1"/>
    <col min="12042" max="12042" width="28.28515625" style="1" customWidth="1"/>
    <col min="12043" max="12043" width="19.42578125" style="1" customWidth="1"/>
    <col min="12044" max="12044" width="13.28515625" style="1" customWidth="1"/>
    <col min="12045" max="12045" width="16.42578125" style="1" customWidth="1"/>
    <col min="12046" max="12046" width="15.5703125" style="1" customWidth="1"/>
    <col min="12047" max="12048" width="15.28515625" style="1" customWidth="1"/>
    <col min="12049" max="12049" width="14" style="1" customWidth="1"/>
    <col min="12050" max="12050" width="11.42578125" style="1"/>
    <col min="12051" max="12051" width="15.5703125" style="1" customWidth="1"/>
    <col min="12052" max="12052" width="15" style="1" customWidth="1"/>
    <col min="12053" max="12053" width="18.42578125" style="1" customWidth="1"/>
    <col min="12054" max="12055" width="11.42578125" style="1"/>
    <col min="12056" max="12056" width="14.7109375" style="1" customWidth="1"/>
    <col min="12057" max="12057" width="17" style="1" customWidth="1"/>
    <col min="12058" max="12058" width="16.28515625" style="1" customWidth="1"/>
    <col min="12059" max="12296" width="9.140625" style="1"/>
    <col min="12297" max="12297" width="16.7109375" style="1" customWidth="1"/>
    <col min="12298" max="12298" width="28.28515625" style="1" customWidth="1"/>
    <col min="12299" max="12299" width="19.42578125" style="1" customWidth="1"/>
    <col min="12300" max="12300" width="13.28515625" style="1" customWidth="1"/>
    <col min="12301" max="12301" width="16.42578125" style="1" customWidth="1"/>
    <col min="12302" max="12302" width="15.5703125" style="1" customWidth="1"/>
    <col min="12303" max="12304" width="15.28515625" style="1" customWidth="1"/>
    <col min="12305" max="12305" width="14" style="1" customWidth="1"/>
    <col min="12306" max="12306" width="11.42578125" style="1"/>
    <col min="12307" max="12307" width="15.5703125" style="1" customWidth="1"/>
    <col min="12308" max="12308" width="15" style="1" customWidth="1"/>
    <col min="12309" max="12309" width="18.42578125" style="1" customWidth="1"/>
    <col min="12310" max="12311" width="11.42578125" style="1"/>
    <col min="12312" max="12312" width="14.7109375" style="1" customWidth="1"/>
    <col min="12313" max="12313" width="17" style="1" customWidth="1"/>
    <col min="12314" max="12314" width="16.28515625" style="1" customWidth="1"/>
    <col min="12315" max="12552" width="11.42578125" style="1"/>
    <col min="12553" max="12553" width="16.7109375" style="1" customWidth="1"/>
    <col min="12554" max="12554" width="28.28515625" style="1" customWidth="1"/>
    <col min="12555" max="12555" width="19.42578125" style="1" customWidth="1"/>
    <col min="12556" max="12556" width="13.28515625" style="1" customWidth="1"/>
    <col min="12557" max="12557" width="16.42578125" style="1" customWidth="1"/>
    <col min="12558" max="12558" width="15.5703125" style="1" customWidth="1"/>
    <col min="12559" max="12560" width="15.28515625" style="1" customWidth="1"/>
    <col min="12561" max="12561" width="14" style="1" customWidth="1"/>
    <col min="12562" max="12562" width="11.42578125" style="1"/>
    <col min="12563" max="12563" width="15.5703125" style="1" customWidth="1"/>
    <col min="12564" max="12564" width="15" style="1" customWidth="1"/>
    <col min="12565" max="12565" width="18.42578125" style="1" customWidth="1"/>
    <col min="12566" max="12567" width="11.42578125" style="1"/>
    <col min="12568" max="12568" width="14.7109375" style="1" customWidth="1"/>
    <col min="12569" max="12569" width="17" style="1" customWidth="1"/>
    <col min="12570" max="12570" width="16.28515625" style="1" customWidth="1"/>
    <col min="12571" max="12808" width="11.42578125" style="1"/>
    <col min="12809" max="12809" width="16.7109375" style="1" customWidth="1"/>
    <col min="12810" max="12810" width="28.28515625" style="1" customWidth="1"/>
    <col min="12811" max="12811" width="19.42578125" style="1" customWidth="1"/>
    <col min="12812" max="12812" width="13.28515625" style="1" customWidth="1"/>
    <col min="12813" max="12813" width="16.42578125" style="1" customWidth="1"/>
    <col min="12814" max="12814" width="15.5703125" style="1" customWidth="1"/>
    <col min="12815" max="12816" width="15.28515625" style="1" customWidth="1"/>
    <col min="12817" max="12817" width="14" style="1" customWidth="1"/>
    <col min="12818" max="12818" width="11.42578125" style="1"/>
    <col min="12819" max="12819" width="15.5703125" style="1" customWidth="1"/>
    <col min="12820" max="12820" width="15" style="1" customWidth="1"/>
    <col min="12821" max="12821" width="18.42578125" style="1" customWidth="1"/>
    <col min="12822" max="12823" width="11.42578125" style="1"/>
    <col min="12824" max="12824" width="14.7109375" style="1" customWidth="1"/>
    <col min="12825" max="12825" width="17" style="1" customWidth="1"/>
    <col min="12826" max="12826" width="16.28515625" style="1" customWidth="1"/>
    <col min="12827" max="13064" width="11.42578125" style="1"/>
    <col min="13065" max="13065" width="16.7109375" style="1" customWidth="1"/>
    <col min="13066" max="13066" width="28.28515625" style="1" customWidth="1"/>
    <col min="13067" max="13067" width="19.42578125" style="1" customWidth="1"/>
    <col min="13068" max="13068" width="13.28515625" style="1" customWidth="1"/>
    <col min="13069" max="13069" width="16.42578125" style="1" customWidth="1"/>
    <col min="13070" max="13070" width="15.5703125" style="1" customWidth="1"/>
    <col min="13071" max="13072" width="15.28515625" style="1" customWidth="1"/>
    <col min="13073" max="13073" width="14" style="1" customWidth="1"/>
    <col min="13074" max="13074" width="11.42578125" style="1"/>
    <col min="13075" max="13075" width="15.5703125" style="1" customWidth="1"/>
    <col min="13076" max="13076" width="15" style="1" customWidth="1"/>
    <col min="13077" max="13077" width="18.42578125" style="1" customWidth="1"/>
    <col min="13078" max="13079" width="11.42578125" style="1"/>
    <col min="13080" max="13080" width="14.7109375" style="1" customWidth="1"/>
    <col min="13081" max="13081" width="17" style="1" customWidth="1"/>
    <col min="13082" max="13082" width="16.28515625" style="1" customWidth="1"/>
    <col min="13083" max="13320" width="9.140625" style="1"/>
    <col min="13321" max="13321" width="16.7109375" style="1" customWidth="1"/>
    <col min="13322" max="13322" width="28.28515625" style="1" customWidth="1"/>
    <col min="13323" max="13323" width="19.42578125" style="1" customWidth="1"/>
    <col min="13324" max="13324" width="13.28515625" style="1" customWidth="1"/>
    <col min="13325" max="13325" width="16.42578125" style="1" customWidth="1"/>
    <col min="13326" max="13326" width="15.5703125" style="1" customWidth="1"/>
    <col min="13327" max="13328" width="15.28515625" style="1" customWidth="1"/>
    <col min="13329" max="13329" width="14" style="1" customWidth="1"/>
    <col min="13330" max="13330" width="11.42578125" style="1"/>
    <col min="13331" max="13331" width="15.5703125" style="1" customWidth="1"/>
    <col min="13332" max="13332" width="15" style="1" customWidth="1"/>
    <col min="13333" max="13333" width="18.42578125" style="1" customWidth="1"/>
    <col min="13334" max="13335" width="11.42578125" style="1"/>
    <col min="13336" max="13336" width="14.7109375" style="1" customWidth="1"/>
    <col min="13337" max="13337" width="17" style="1" customWidth="1"/>
    <col min="13338" max="13338" width="16.28515625" style="1" customWidth="1"/>
    <col min="13339" max="13576" width="11.42578125" style="1"/>
    <col min="13577" max="13577" width="16.7109375" style="1" customWidth="1"/>
    <col min="13578" max="13578" width="28.28515625" style="1" customWidth="1"/>
    <col min="13579" max="13579" width="19.42578125" style="1" customWidth="1"/>
    <col min="13580" max="13580" width="13.28515625" style="1" customWidth="1"/>
    <col min="13581" max="13581" width="16.42578125" style="1" customWidth="1"/>
    <col min="13582" max="13582" width="15.5703125" style="1" customWidth="1"/>
    <col min="13583" max="13584" width="15.28515625" style="1" customWidth="1"/>
    <col min="13585" max="13585" width="14" style="1" customWidth="1"/>
    <col min="13586" max="13586" width="11.42578125" style="1"/>
    <col min="13587" max="13587" width="15.5703125" style="1" customWidth="1"/>
    <col min="13588" max="13588" width="15" style="1" customWidth="1"/>
    <col min="13589" max="13589" width="18.42578125" style="1" customWidth="1"/>
    <col min="13590" max="13591" width="11.42578125" style="1"/>
    <col min="13592" max="13592" width="14.7109375" style="1" customWidth="1"/>
    <col min="13593" max="13593" width="17" style="1" customWidth="1"/>
    <col min="13594" max="13594" width="16.28515625" style="1" customWidth="1"/>
    <col min="13595" max="13832" width="11.42578125" style="1"/>
    <col min="13833" max="13833" width="16.7109375" style="1" customWidth="1"/>
    <col min="13834" max="13834" width="28.28515625" style="1" customWidth="1"/>
    <col min="13835" max="13835" width="19.42578125" style="1" customWidth="1"/>
    <col min="13836" max="13836" width="13.28515625" style="1" customWidth="1"/>
    <col min="13837" max="13837" width="16.42578125" style="1" customWidth="1"/>
    <col min="13838" max="13838" width="15.5703125" style="1" customWidth="1"/>
    <col min="13839" max="13840" width="15.28515625" style="1" customWidth="1"/>
    <col min="13841" max="13841" width="14" style="1" customWidth="1"/>
    <col min="13842" max="13842" width="11.42578125" style="1"/>
    <col min="13843" max="13843" width="15.5703125" style="1" customWidth="1"/>
    <col min="13844" max="13844" width="15" style="1" customWidth="1"/>
    <col min="13845" max="13845" width="18.42578125" style="1" customWidth="1"/>
    <col min="13846" max="13847" width="11.42578125" style="1"/>
    <col min="13848" max="13848" width="14.7109375" style="1" customWidth="1"/>
    <col min="13849" max="13849" width="17" style="1" customWidth="1"/>
    <col min="13850" max="13850" width="16.28515625" style="1" customWidth="1"/>
    <col min="13851" max="14088" width="11.42578125" style="1"/>
    <col min="14089" max="14089" width="16.7109375" style="1" customWidth="1"/>
    <col min="14090" max="14090" width="28.28515625" style="1" customWidth="1"/>
    <col min="14091" max="14091" width="19.42578125" style="1" customWidth="1"/>
    <col min="14092" max="14092" width="13.28515625" style="1" customWidth="1"/>
    <col min="14093" max="14093" width="16.42578125" style="1" customWidth="1"/>
    <col min="14094" max="14094" width="15.5703125" style="1" customWidth="1"/>
    <col min="14095" max="14096" width="15.28515625" style="1" customWidth="1"/>
    <col min="14097" max="14097" width="14" style="1" customWidth="1"/>
    <col min="14098" max="14098" width="11.42578125" style="1"/>
    <col min="14099" max="14099" width="15.5703125" style="1" customWidth="1"/>
    <col min="14100" max="14100" width="15" style="1" customWidth="1"/>
    <col min="14101" max="14101" width="18.42578125" style="1" customWidth="1"/>
    <col min="14102" max="14103" width="11.42578125" style="1"/>
    <col min="14104" max="14104" width="14.7109375" style="1" customWidth="1"/>
    <col min="14105" max="14105" width="17" style="1" customWidth="1"/>
    <col min="14106" max="14106" width="16.28515625" style="1" customWidth="1"/>
    <col min="14107" max="14344" width="9.140625" style="1"/>
    <col min="14345" max="14345" width="16.7109375" style="1" customWidth="1"/>
    <col min="14346" max="14346" width="28.28515625" style="1" customWidth="1"/>
    <col min="14347" max="14347" width="19.42578125" style="1" customWidth="1"/>
    <col min="14348" max="14348" width="13.28515625" style="1" customWidth="1"/>
    <col min="14349" max="14349" width="16.42578125" style="1" customWidth="1"/>
    <col min="14350" max="14350" width="15.5703125" style="1" customWidth="1"/>
    <col min="14351" max="14352" width="15.28515625" style="1" customWidth="1"/>
    <col min="14353" max="14353" width="14" style="1" customWidth="1"/>
    <col min="14354" max="14354" width="11.42578125" style="1"/>
    <col min="14355" max="14355" width="15.5703125" style="1" customWidth="1"/>
    <col min="14356" max="14356" width="15" style="1" customWidth="1"/>
    <col min="14357" max="14357" width="18.42578125" style="1" customWidth="1"/>
    <col min="14358" max="14359" width="11.42578125" style="1"/>
    <col min="14360" max="14360" width="14.7109375" style="1" customWidth="1"/>
    <col min="14361" max="14361" width="17" style="1" customWidth="1"/>
    <col min="14362" max="14362" width="16.28515625" style="1" customWidth="1"/>
    <col min="14363" max="14600" width="11.42578125" style="1"/>
    <col min="14601" max="14601" width="16.7109375" style="1" customWidth="1"/>
    <col min="14602" max="14602" width="28.28515625" style="1" customWidth="1"/>
    <col min="14603" max="14603" width="19.42578125" style="1" customWidth="1"/>
    <col min="14604" max="14604" width="13.28515625" style="1" customWidth="1"/>
    <col min="14605" max="14605" width="16.42578125" style="1" customWidth="1"/>
    <col min="14606" max="14606" width="15.5703125" style="1" customWidth="1"/>
    <col min="14607" max="14608" width="15.28515625" style="1" customWidth="1"/>
    <col min="14609" max="14609" width="14" style="1" customWidth="1"/>
    <col min="14610" max="14610" width="11.42578125" style="1"/>
    <col min="14611" max="14611" width="15.5703125" style="1" customWidth="1"/>
    <col min="14612" max="14612" width="15" style="1" customWidth="1"/>
    <col min="14613" max="14613" width="18.42578125" style="1" customWidth="1"/>
    <col min="14614" max="14615" width="11.42578125" style="1"/>
    <col min="14616" max="14616" width="14.7109375" style="1" customWidth="1"/>
    <col min="14617" max="14617" width="17" style="1" customWidth="1"/>
    <col min="14618" max="14618" width="16.28515625" style="1" customWidth="1"/>
    <col min="14619" max="14856" width="11.42578125" style="1"/>
    <col min="14857" max="14857" width="16.7109375" style="1" customWidth="1"/>
    <col min="14858" max="14858" width="28.28515625" style="1" customWidth="1"/>
    <col min="14859" max="14859" width="19.42578125" style="1" customWidth="1"/>
    <col min="14860" max="14860" width="13.28515625" style="1" customWidth="1"/>
    <col min="14861" max="14861" width="16.42578125" style="1" customWidth="1"/>
    <col min="14862" max="14862" width="15.5703125" style="1" customWidth="1"/>
    <col min="14863" max="14864" width="15.28515625" style="1" customWidth="1"/>
    <col min="14865" max="14865" width="14" style="1" customWidth="1"/>
    <col min="14866" max="14866" width="11.42578125" style="1"/>
    <col min="14867" max="14867" width="15.5703125" style="1" customWidth="1"/>
    <col min="14868" max="14868" width="15" style="1" customWidth="1"/>
    <col min="14869" max="14869" width="18.42578125" style="1" customWidth="1"/>
    <col min="14870" max="14871" width="11.42578125" style="1"/>
    <col min="14872" max="14872" width="14.7109375" style="1" customWidth="1"/>
    <col min="14873" max="14873" width="17" style="1" customWidth="1"/>
    <col min="14874" max="14874" width="16.28515625" style="1" customWidth="1"/>
    <col min="14875" max="15112" width="11.42578125" style="1"/>
    <col min="15113" max="15113" width="16.7109375" style="1" customWidth="1"/>
    <col min="15114" max="15114" width="28.28515625" style="1" customWidth="1"/>
    <col min="15115" max="15115" width="19.42578125" style="1" customWidth="1"/>
    <col min="15116" max="15116" width="13.28515625" style="1" customWidth="1"/>
    <col min="15117" max="15117" width="16.42578125" style="1" customWidth="1"/>
    <col min="15118" max="15118" width="15.5703125" style="1" customWidth="1"/>
    <col min="15119" max="15120" width="15.28515625" style="1" customWidth="1"/>
    <col min="15121" max="15121" width="14" style="1" customWidth="1"/>
    <col min="15122" max="15122" width="11.42578125" style="1"/>
    <col min="15123" max="15123" width="15.5703125" style="1" customWidth="1"/>
    <col min="15124" max="15124" width="15" style="1" customWidth="1"/>
    <col min="15125" max="15125" width="18.42578125" style="1" customWidth="1"/>
    <col min="15126" max="15127" width="11.42578125" style="1"/>
    <col min="15128" max="15128" width="14.7109375" style="1" customWidth="1"/>
    <col min="15129" max="15129" width="17" style="1" customWidth="1"/>
    <col min="15130" max="15130" width="16.28515625" style="1" customWidth="1"/>
    <col min="15131" max="15368" width="9.140625" style="1"/>
    <col min="15369" max="15369" width="16.7109375" style="1" customWidth="1"/>
    <col min="15370" max="15370" width="28.28515625" style="1" customWidth="1"/>
    <col min="15371" max="15371" width="19.42578125" style="1" customWidth="1"/>
    <col min="15372" max="15372" width="13.28515625" style="1" customWidth="1"/>
    <col min="15373" max="15373" width="16.42578125" style="1" customWidth="1"/>
    <col min="15374" max="15374" width="15.5703125" style="1" customWidth="1"/>
    <col min="15375" max="15376" width="15.28515625" style="1" customWidth="1"/>
    <col min="15377" max="15377" width="14" style="1" customWidth="1"/>
    <col min="15378" max="15378" width="11.42578125" style="1"/>
    <col min="15379" max="15379" width="15.5703125" style="1" customWidth="1"/>
    <col min="15380" max="15380" width="15" style="1" customWidth="1"/>
    <col min="15381" max="15381" width="18.42578125" style="1" customWidth="1"/>
    <col min="15382" max="15383" width="11.42578125" style="1"/>
    <col min="15384" max="15384" width="14.7109375" style="1" customWidth="1"/>
    <col min="15385" max="15385" width="17" style="1" customWidth="1"/>
    <col min="15386" max="15386" width="16.28515625" style="1" customWidth="1"/>
    <col min="15387" max="15624" width="11.42578125" style="1"/>
    <col min="15625" max="15625" width="16.7109375" style="1" customWidth="1"/>
    <col min="15626" max="15626" width="28.28515625" style="1" customWidth="1"/>
    <col min="15627" max="15627" width="19.42578125" style="1" customWidth="1"/>
    <col min="15628" max="15628" width="13.28515625" style="1" customWidth="1"/>
    <col min="15629" max="15629" width="16.42578125" style="1" customWidth="1"/>
    <col min="15630" max="15630" width="15.5703125" style="1" customWidth="1"/>
    <col min="15631" max="15632" width="15.28515625" style="1" customWidth="1"/>
    <col min="15633" max="15633" width="14" style="1" customWidth="1"/>
    <col min="15634" max="15634" width="11.42578125" style="1"/>
    <col min="15635" max="15635" width="15.5703125" style="1" customWidth="1"/>
    <col min="15636" max="15636" width="15" style="1" customWidth="1"/>
    <col min="15637" max="15637" width="18.42578125" style="1" customWidth="1"/>
    <col min="15638" max="15639" width="11.42578125" style="1"/>
    <col min="15640" max="15640" width="14.7109375" style="1" customWidth="1"/>
    <col min="15641" max="15641" width="17" style="1" customWidth="1"/>
    <col min="15642" max="15642" width="16.28515625" style="1" customWidth="1"/>
    <col min="15643" max="15880" width="11.42578125" style="1"/>
    <col min="15881" max="15881" width="16.7109375" style="1" customWidth="1"/>
    <col min="15882" max="15882" width="28.28515625" style="1" customWidth="1"/>
    <col min="15883" max="15883" width="19.42578125" style="1" customWidth="1"/>
    <col min="15884" max="15884" width="13.28515625" style="1" customWidth="1"/>
    <col min="15885" max="15885" width="16.42578125" style="1" customWidth="1"/>
    <col min="15886" max="15886" width="15.5703125" style="1" customWidth="1"/>
    <col min="15887" max="15888" width="15.28515625" style="1" customWidth="1"/>
    <col min="15889" max="15889" width="14" style="1" customWidth="1"/>
    <col min="15890" max="15890" width="11.42578125" style="1"/>
    <col min="15891" max="15891" width="15.5703125" style="1" customWidth="1"/>
    <col min="15892" max="15892" width="15" style="1" customWidth="1"/>
    <col min="15893" max="15893" width="18.42578125" style="1" customWidth="1"/>
    <col min="15894" max="15895" width="11.42578125" style="1"/>
    <col min="15896" max="15896" width="14.7109375" style="1" customWidth="1"/>
    <col min="15897" max="15897" width="17" style="1" customWidth="1"/>
    <col min="15898" max="15898" width="16.28515625" style="1" customWidth="1"/>
    <col min="15899" max="16136" width="11.42578125" style="1"/>
    <col min="16137" max="16137" width="16.7109375" style="1" customWidth="1"/>
    <col min="16138" max="16138" width="28.28515625" style="1" customWidth="1"/>
    <col min="16139" max="16139" width="19.42578125" style="1" customWidth="1"/>
    <col min="16140" max="16140" width="13.28515625" style="1" customWidth="1"/>
    <col min="16141" max="16141" width="16.42578125" style="1" customWidth="1"/>
    <col min="16142" max="16142" width="15.5703125" style="1" customWidth="1"/>
    <col min="16143" max="16144" width="15.28515625" style="1" customWidth="1"/>
    <col min="16145" max="16145" width="14" style="1" customWidth="1"/>
    <col min="16146" max="16146" width="11.42578125" style="1"/>
    <col min="16147" max="16147" width="15.5703125" style="1" customWidth="1"/>
    <col min="16148" max="16148" width="15" style="1" customWidth="1"/>
    <col min="16149" max="16149" width="18.42578125" style="1" customWidth="1"/>
    <col min="16150" max="16151" width="11.42578125" style="1"/>
    <col min="16152" max="16152" width="14.7109375" style="1" customWidth="1"/>
    <col min="16153" max="16153" width="17" style="1" customWidth="1"/>
    <col min="16154" max="16154" width="16.28515625" style="1" customWidth="1"/>
    <col min="16155" max="16384" width="9.140625" style="1"/>
  </cols>
  <sheetData>
    <row r="1" spans="2:26" ht="38.25" customHeight="1">
      <c r="C1" s="478" t="s">
        <v>350</v>
      </c>
      <c r="D1" s="478"/>
      <c r="E1" s="478"/>
      <c r="F1" s="478"/>
      <c r="G1" s="478"/>
      <c r="H1" s="478"/>
      <c r="I1" s="478"/>
      <c r="J1" s="478"/>
      <c r="K1" s="478"/>
      <c r="L1" s="478"/>
      <c r="M1" s="478"/>
      <c r="N1" s="478"/>
      <c r="O1" s="478"/>
      <c r="P1" s="478"/>
      <c r="Q1" s="478"/>
      <c r="R1" s="478"/>
      <c r="S1" s="478"/>
      <c r="T1" s="478"/>
      <c r="U1" s="81"/>
      <c r="V1" s="81"/>
      <c r="W1" s="81"/>
      <c r="X1" s="81"/>
      <c r="Y1" s="81"/>
      <c r="Z1" s="81"/>
    </row>
    <row r="2" spans="2:26" ht="38.25" customHeight="1" thickBot="1">
      <c r="C2" s="479" t="s">
        <v>351</v>
      </c>
      <c r="D2" s="480"/>
      <c r="E2" s="480"/>
      <c r="F2" s="480"/>
      <c r="G2" s="480"/>
      <c r="H2" s="480"/>
      <c r="I2" s="480"/>
      <c r="J2" s="480"/>
      <c r="K2" s="480"/>
      <c r="L2" s="480"/>
      <c r="M2" s="480"/>
      <c r="N2" s="480"/>
      <c r="O2" s="480"/>
      <c r="P2" s="480"/>
      <c r="Q2" s="480"/>
      <c r="R2" s="480"/>
      <c r="S2" s="480"/>
      <c r="T2" s="480"/>
    </row>
    <row r="3" spans="2:26" ht="24" customHeight="1" thickBot="1">
      <c r="B3" s="385" t="s">
        <v>352</v>
      </c>
      <c r="C3" s="386"/>
      <c r="D3" s="386"/>
      <c r="E3" s="386"/>
      <c r="F3" s="387"/>
      <c r="G3" s="385"/>
      <c r="H3" s="386"/>
      <c r="I3" s="386"/>
      <c r="J3" s="385" t="s">
        <v>353</v>
      </c>
      <c r="K3" s="386"/>
      <c r="L3" s="386"/>
      <c r="M3" s="386"/>
      <c r="N3" s="387"/>
      <c r="O3" s="385" t="s">
        <v>354</v>
      </c>
      <c r="P3" s="386"/>
      <c r="Q3" s="386"/>
      <c r="R3" s="386"/>
      <c r="S3" s="386"/>
      <c r="T3" s="387"/>
    </row>
    <row r="4" spans="2:26" s="162" customFormat="1" ht="61.5" customHeight="1">
      <c r="B4" s="491" t="s">
        <v>355</v>
      </c>
      <c r="C4" s="491" t="s">
        <v>356</v>
      </c>
      <c r="D4" s="493" t="s">
        <v>357</v>
      </c>
      <c r="E4" s="485" t="s">
        <v>358</v>
      </c>
      <c r="F4" s="485" t="s">
        <v>359</v>
      </c>
      <c r="G4" s="485" t="s">
        <v>360</v>
      </c>
      <c r="H4" s="485" t="s">
        <v>361</v>
      </c>
      <c r="I4" s="499" t="s">
        <v>362</v>
      </c>
      <c r="J4" s="497" t="s">
        <v>363</v>
      </c>
      <c r="K4" s="489" t="s">
        <v>364</v>
      </c>
      <c r="L4" s="489" t="s">
        <v>365</v>
      </c>
      <c r="M4" s="489" t="s">
        <v>366</v>
      </c>
      <c r="N4" s="495" t="s">
        <v>367</v>
      </c>
      <c r="O4" s="483" t="s">
        <v>368</v>
      </c>
      <c r="P4" s="487" t="s">
        <v>369</v>
      </c>
      <c r="Q4" s="485" t="s">
        <v>370</v>
      </c>
      <c r="R4" s="487" t="s">
        <v>371</v>
      </c>
      <c r="S4" s="481" t="s">
        <v>372</v>
      </c>
      <c r="T4" s="482"/>
    </row>
    <row r="5" spans="2:26" s="162" customFormat="1" ht="84" customHeight="1" thickBot="1">
      <c r="B5" s="492"/>
      <c r="C5" s="492"/>
      <c r="D5" s="494"/>
      <c r="E5" s="486"/>
      <c r="F5" s="486"/>
      <c r="G5" s="486"/>
      <c r="H5" s="486"/>
      <c r="I5" s="500"/>
      <c r="J5" s="498"/>
      <c r="K5" s="490"/>
      <c r="L5" s="490"/>
      <c r="M5" s="490"/>
      <c r="N5" s="496"/>
      <c r="O5" s="484"/>
      <c r="P5" s="488"/>
      <c r="Q5" s="486"/>
      <c r="R5" s="488" t="s">
        <v>373</v>
      </c>
      <c r="S5" s="235" t="s">
        <v>374</v>
      </c>
      <c r="T5" s="244" t="s">
        <v>375</v>
      </c>
    </row>
    <row r="6" spans="2:26" ht="21" customHeight="1" thickBot="1">
      <c r="B6" s="82"/>
      <c r="C6" s="82"/>
      <c r="D6" s="250"/>
      <c r="E6" s="83"/>
      <c r="F6" s="84"/>
      <c r="G6" s="84"/>
      <c r="H6" s="84"/>
      <c r="I6" s="163"/>
      <c r="J6" s="258"/>
      <c r="K6" s="164"/>
      <c r="L6" s="165"/>
      <c r="M6" s="165"/>
      <c r="N6" s="166"/>
      <c r="O6" s="85"/>
      <c r="P6" s="86"/>
      <c r="Q6" s="84"/>
      <c r="R6" s="86"/>
      <c r="S6" s="86"/>
      <c r="T6" s="87"/>
    </row>
    <row r="7" spans="2:26" ht="37.5" customHeight="1">
      <c r="B7" s="247" t="s">
        <v>376</v>
      </c>
      <c r="C7" s="247" t="s">
        <v>377</v>
      </c>
      <c r="D7" s="251" t="s">
        <v>378</v>
      </c>
      <c r="E7" s="88"/>
      <c r="F7" s="255" t="s">
        <v>379</v>
      </c>
      <c r="G7" s="256" t="s">
        <v>380</v>
      </c>
      <c r="H7" s="256" t="s">
        <v>381</v>
      </c>
      <c r="I7" s="160">
        <v>16</v>
      </c>
      <c r="J7" s="259" t="s">
        <v>382</v>
      </c>
      <c r="K7" s="263" t="s">
        <v>383</v>
      </c>
      <c r="L7" s="263" t="s">
        <v>384</v>
      </c>
      <c r="M7" s="265" t="s">
        <v>385</v>
      </c>
      <c r="N7" s="264" t="s">
        <v>385</v>
      </c>
      <c r="O7" s="167">
        <v>5484</v>
      </c>
      <c r="P7" s="168">
        <v>479</v>
      </c>
      <c r="Q7" s="98">
        <f>+O7+P7</f>
        <v>5963</v>
      </c>
      <c r="R7" s="168" t="s">
        <v>386</v>
      </c>
      <c r="S7" s="168">
        <v>0</v>
      </c>
      <c r="T7" s="245">
        <v>0</v>
      </c>
    </row>
    <row r="8" spans="2:26" ht="37.5" customHeight="1" thickBot="1">
      <c r="B8" s="248" t="s">
        <v>387</v>
      </c>
      <c r="C8" s="247" t="s">
        <v>388</v>
      </c>
      <c r="D8" s="252" t="s">
        <v>389</v>
      </c>
      <c r="E8" s="96"/>
      <c r="F8" s="96" t="s">
        <v>379</v>
      </c>
      <c r="G8" s="256" t="s">
        <v>380</v>
      </c>
      <c r="H8" s="256" t="s">
        <v>381</v>
      </c>
      <c r="I8" s="160">
        <v>1</v>
      </c>
      <c r="J8" s="260" t="s">
        <v>390</v>
      </c>
      <c r="K8" s="96" t="s">
        <v>383</v>
      </c>
      <c r="L8" s="96" t="s">
        <v>391</v>
      </c>
      <c r="M8" s="265" t="s">
        <v>392</v>
      </c>
      <c r="N8" s="265" t="s">
        <v>392</v>
      </c>
      <c r="O8" s="94">
        <v>299</v>
      </c>
      <c r="P8" s="256">
        <v>121</v>
      </c>
      <c r="Q8" s="98">
        <f>+O8+P8</f>
        <v>420</v>
      </c>
      <c r="R8" s="95" t="s">
        <v>393</v>
      </c>
      <c r="S8" s="95">
        <v>1</v>
      </c>
      <c r="T8" s="246">
        <v>300</v>
      </c>
    </row>
    <row r="9" spans="2:26" ht="37.5" customHeight="1" thickBot="1">
      <c r="B9" s="249" t="s">
        <v>376</v>
      </c>
      <c r="C9" s="249" t="s">
        <v>394</v>
      </c>
      <c r="D9" s="253" t="s">
        <v>395</v>
      </c>
      <c r="E9" s="310"/>
      <c r="F9" s="97" t="s">
        <v>379</v>
      </c>
      <c r="G9" s="97" t="s">
        <v>380</v>
      </c>
      <c r="H9" s="97" t="s">
        <v>381</v>
      </c>
      <c r="I9" s="161">
        <v>2</v>
      </c>
      <c r="J9" s="261" t="s">
        <v>396</v>
      </c>
      <c r="K9" s="97" t="s">
        <v>383</v>
      </c>
      <c r="L9" s="97" t="s">
        <v>384</v>
      </c>
      <c r="M9" s="266" t="s">
        <v>385</v>
      </c>
      <c r="N9" s="266" t="s">
        <v>397</v>
      </c>
      <c r="O9" s="311">
        <f>235+9+137+4</f>
        <v>385</v>
      </c>
      <c r="P9" s="97">
        <f>34+24</f>
        <v>58</v>
      </c>
      <c r="Q9" s="312">
        <f>+O9+P9</f>
        <v>443</v>
      </c>
      <c r="R9" s="168" t="s">
        <v>386</v>
      </c>
      <c r="S9" s="168">
        <v>0</v>
      </c>
      <c r="T9" s="245">
        <v>0</v>
      </c>
    </row>
    <row r="10" spans="2:26" s="122" customFormat="1" ht="39.75" customHeight="1">
      <c r="I10" s="308">
        <f>SUM(I7:I9)</f>
        <v>19</v>
      </c>
      <c r="O10" s="309">
        <f>SUM(O7:O9)</f>
        <v>6168</v>
      </c>
      <c r="P10" s="309">
        <f>SUM(P7:P9)</f>
        <v>658</v>
      </c>
      <c r="Q10" s="309">
        <f>SUM(Q7:Q9)</f>
        <v>6826</v>
      </c>
      <c r="R10" s="309">
        <f>+COUNTIF(R7:R9,"SI")</f>
        <v>1</v>
      </c>
      <c r="S10" s="309">
        <f>+SUM(S7:S9)</f>
        <v>1</v>
      </c>
      <c r="T10" s="309">
        <f>+SUM(T7:T9)</f>
        <v>300</v>
      </c>
    </row>
    <row r="11" spans="2:26" ht="12" thickBot="1">
      <c r="I11" s="268" t="s">
        <v>52</v>
      </c>
      <c r="O11" s="320" t="s">
        <v>52</v>
      </c>
      <c r="P11" s="320" t="s">
        <v>52</v>
      </c>
      <c r="Q11" s="320" t="s">
        <v>52</v>
      </c>
      <c r="R11" s="320" t="s">
        <v>52</v>
      </c>
      <c r="S11" s="320" t="s">
        <v>52</v>
      </c>
      <c r="T11" s="320" t="s">
        <v>52</v>
      </c>
    </row>
    <row r="16" spans="2:26" ht="15" customHeight="1"/>
    <row r="17" spans="6:14" ht="15" customHeight="1"/>
    <row r="19" spans="6:14" ht="30" customHeight="1">
      <c r="F19" s="91" t="s">
        <v>359</v>
      </c>
      <c r="G19" s="91" t="s">
        <v>398</v>
      </c>
      <c r="H19" s="91"/>
      <c r="I19" s="92" t="s">
        <v>399</v>
      </c>
      <c r="J19" s="262"/>
      <c r="L19" s="90" t="s">
        <v>365</v>
      </c>
      <c r="M19" s="90" t="s">
        <v>366</v>
      </c>
      <c r="N19" s="93" t="s">
        <v>367</v>
      </c>
    </row>
    <row r="20" spans="6:14">
      <c r="F20" s="257" t="s">
        <v>379</v>
      </c>
      <c r="G20" s="169" t="s">
        <v>400</v>
      </c>
      <c r="H20" s="169"/>
      <c r="I20" s="162" t="s">
        <v>401</v>
      </c>
      <c r="L20" s="162" t="s">
        <v>402</v>
      </c>
      <c r="M20" s="162" t="s">
        <v>403</v>
      </c>
      <c r="N20" s="267" t="s">
        <v>404</v>
      </c>
    </row>
    <row r="21" spans="6:14">
      <c r="F21" s="257" t="s">
        <v>405</v>
      </c>
      <c r="G21" s="169" t="s">
        <v>406</v>
      </c>
      <c r="H21" s="169"/>
      <c r="I21" s="162" t="s">
        <v>381</v>
      </c>
      <c r="L21" s="162" t="s">
        <v>407</v>
      </c>
      <c r="M21" s="162" t="s">
        <v>407</v>
      </c>
      <c r="N21" s="267" t="s">
        <v>408</v>
      </c>
    </row>
    <row r="22" spans="6:14">
      <c r="F22" s="257"/>
      <c r="G22" s="169" t="s">
        <v>409</v>
      </c>
      <c r="H22" s="169"/>
      <c r="I22" s="162" t="s">
        <v>410</v>
      </c>
      <c r="L22" s="162" t="s">
        <v>411</v>
      </c>
      <c r="M22" s="162" t="s">
        <v>412</v>
      </c>
      <c r="N22" s="267" t="s">
        <v>413</v>
      </c>
    </row>
    <row r="23" spans="6:14">
      <c r="G23" s="169" t="s">
        <v>414</v>
      </c>
      <c r="H23" s="169"/>
      <c r="I23" s="162" t="s">
        <v>415</v>
      </c>
      <c r="L23" s="162" t="s">
        <v>416</v>
      </c>
      <c r="M23" s="162" t="s">
        <v>417</v>
      </c>
      <c r="N23" s="267" t="s">
        <v>418</v>
      </c>
    </row>
    <row r="24" spans="6:14">
      <c r="G24" s="169" t="s">
        <v>419</v>
      </c>
      <c r="H24" s="169"/>
      <c r="I24" s="162" t="s">
        <v>420</v>
      </c>
      <c r="L24" s="162" t="s">
        <v>421</v>
      </c>
      <c r="M24" s="162" t="s">
        <v>422</v>
      </c>
      <c r="N24" s="267" t="s">
        <v>423</v>
      </c>
    </row>
    <row r="25" spans="6:14">
      <c r="G25" s="169" t="s">
        <v>424</v>
      </c>
      <c r="H25" s="169"/>
      <c r="I25" s="162" t="s">
        <v>425</v>
      </c>
      <c r="L25" s="162" t="s">
        <v>426</v>
      </c>
      <c r="M25" s="162" t="s">
        <v>427</v>
      </c>
      <c r="N25" s="267" t="s">
        <v>428</v>
      </c>
    </row>
    <row r="26" spans="6:14">
      <c r="G26" s="169" t="s">
        <v>429</v>
      </c>
      <c r="H26" s="169"/>
      <c r="I26" s="162" t="s">
        <v>430</v>
      </c>
      <c r="L26" s="162" t="s">
        <v>431</v>
      </c>
      <c r="M26" s="162" t="s">
        <v>432</v>
      </c>
      <c r="N26" s="267" t="s">
        <v>433</v>
      </c>
    </row>
    <row r="27" spans="6:14">
      <c r="G27" s="169" t="s">
        <v>434</v>
      </c>
      <c r="H27" s="169"/>
      <c r="I27" s="162" t="s">
        <v>435</v>
      </c>
      <c r="L27" s="162" t="s">
        <v>436</v>
      </c>
      <c r="M27" s="162" t="s">
        <v>437</v>
      </c>
      <c r="N27" s="267" t="s">
        <v>438</v>
      </c>
    </row>
    <row r="28" spans="6:14">
      <c r="G28" s="169" t="s">
        <v>439</v>
      </c>
      <c r="H28" s="169"/>
      <c r="I28" s="162" t="s">
        <v>440</v>
      </c>
      <c r="L28" s="162" t="s">
        <v>441</v>
      </c>
      <c r="M28" s="162" t="s">
        <v>442</v>
      </c>
      <c r="N28" s="267" t="s">
        <v>443</v>
      </c>
    </row>
    <row r="29" spans="6:14">
      <c r="G29" s="169" t="s">
        <v>444</v>
      </c>
      <c r="H29" s="169"/>
      <c r="I29" s="162" t="s">
        <v>445</v>
      </c>
      <c r="L29" s="162" t="s">
        <v>446</v>
      </c>
      <c r="M29" s="162" t="s">
        <v>447</v>
      </c>
      <c r="N29" s="267" t="s">
        <v>448</v>
      </c>
    </row>
    <row r="30" spans="6:14">
      <c r="G30" s="169" t="s">
        <v>449</v>
      </c>
      <c r="H30" s="169"/>
      <c r="I30" s="162" t="s">
        <v>450</v>
      </c>
      <c r="L30" s="162" t="s">
        <v>451</v>
      </c>
      <c r="M30" s="162" t="s">
        <v>452</v>
      </c>
      <c r="N30" s="267" t="s">
        <v>407</v>
      </c>
    </row>
    <row r="31" spans="6:14">
      <c r="G31" s="169" t="s">
        <v>453</v>
      </c>
      <c r="H31" s="169"/>
      <c r="I31" s="162" t="s">
        <v>454</v>
      </c>
      <c r="L31" s="162" t="s">
        <v>455</v>
      </c>
      <c r="M31" s="162" t="s">
        <v>456</v>
      </c>
      <c r="N31" s="267" t="s">
        <v>457</v>
      </c>
    </row>
    <row r="32" spans="6:14">
      <c r="G32" s="169" t="s">
        <v>458</v>
      </c>
      <c r="H32" s="169"/>
      <c r="I32" s="162" t="s">
        <v>459</v>
      </c>
      <c r="L32" s="162" t="s">
        <v>391</v>
      </c>
      <c r="M32" s="162" t="s">
        <v>460</v>
      </c>
      <c r="N32" s="267" t="s">
        <v>412</v>
      </c>
    </row>
    <row r="33" spans="7:14">
      <c r="G33" s="169" t="s">
        <v>461</v>
      </c>
      <c r="H33" s="169"/>
      <c r="I33" s="162" t="s">
        <v>462</v>
      </c>
      <c r="L33" s="162" t="s">
        <v>463</v>
      </c>
      <c r="M33" s="162" t="s">
        <v>464</v>
      </c>
      <c r="N33" s="267" t="s">
        <v>417</v>
      </c>
    </row>
    <row r="34" spans="7:14">
      <c r="G34" s="169" t="s">
        <v>465</v>
      </c>
      <c r="H34" s="169"/>
      <c r="I34" s="162" t="s">
        <v>466</v>
      </c>
      <c r="L34" s="162" t="s">
        <v>384</v>
      </c>
      <c r="M34" s="162" t="s">
        <v>467</v>
      </c>
      <c r="N34" s="267" t="s">
        <v>468</v>
      </c>
    </row>
    <row r="35" spans="7:14">
      <c r="G35" s="169" t="s">
        <v>469</v>
      </c>
      <c r="H35" s="169"/>
      <c r="I35" s="162" t="s">
        <v>470</v>
      </c>
      <c r="L35" s="162" t="s">
        <v>471</v>
      </c>
      <c r="M35" s="162" t="s">
        <v>472</v>
      </c>
      <c r="N35" s="267" t="s">
        <v>473</v>
      </c>
    </row>
    <row r="36" spans="7:14">
      <c r="G36" s="169" t="s">
        <v>474</v>
      </c>
      <c r="H36" s="169"/>
      <c r="I36" s="162" t="s">
        <v>475</v>
      </c>
      <c r="M36" s="162" t="s">
        <v>476</v>
      </c>
      <c r="N36" s="267" t="s">
        <v>477</v>
      </c>
    </row>
    <row r="37" spans="7:14">
      <c r="G37" s="169" t="s">
        <v>380</v>
      </c>
      <c r="H37" s="169"/>
      <c r="I37" s="162" t="s">
        <v>478</v>
      </c>
      <c r="M37" s="162" t="s">
        <v>479</v>
      </c>
      <c r="N37" s="267" t="s">
        <v>480</v>
      </c>
    </row>
    <row r="38" spans="7:14">
      <c r="G38" s="169" t="s">
        <v>481</v>
      </c>
      <c r="H38" s="169"/>
      <c r="I38" s="162" t="s">
        <v>482</v>
      </c>
      <c r="M38" s="162" t="s">
        <v>483</v>
      </c>
      <c r="N38" s="267" t="s">
        <v>484</v>
      </c>
    </row>
    <row r="39" spans="7:14">
      <c r="G39" s="169" t="s">
        <v>485</v>
      </c>
      <c r="H39" s="169"/>
      <c r="I39" s="162" t="s">
        <v>486</v>
      </c>
      <c r="M39" s="162" t="s">
        <v>487</v>
      </c>
      <c r="N39" s="267" t="s">
        <v>488</v>
      </c>
    </row>
    <row r="40" spans="7:14">
      <c r="G40" s="169" t="s">
        <v>489</v>
      </c>
      <c r="H40" s="169"/>
      <c r="I40" s="162" t="s">
        <v>490</v>
      </c>
      <c r="M40" s="162" t="s">
        <v>491</v>
      </c>
      <c r="N40" s="267" t="s">
        <v>492</v>
      </c>
    </row>
    <row r="41" spans="7:14">
      <c r="G41" s="169" t="s">
        <v>493</v>
      </c>
      <c r="H41" s="169"/>
      <c r="I41" s="162" t="s">
        <v>494</v>
      </c>
      <c r="M41" s="162" t="s">
        <v>495</v>
      </c>
      <c r="N41" s="267" t="s">
        <v>496</v>
      </c>
    </row>
    <row r="42" spans="7:14">
      <c r="G42" s="169" t="s">
        <v>497</v>
      </c>
      <c r="H42" s="169"/>
      <c r="I42" s="162" t="s">
        <v>498</v>
      </c>
      <c r="M42" s="162" t="s">
        <v>499</v>
      </c>
      <c r="N42" s="267" t="s">
        <v>500</v>
      </c>
    </row>
    <row r="43" spans="7:14">
      <c r="G43" s="169" t="s">
        <v>501</v>
      </c>
      <c r="H43" s="169"/>
      <c r="I43" s="162" t="s">
        <v>502</v>
      </c>
      <c r="M43" s="162" t="s">
        <v>503</v>
      </c>
      <c r="N43" s="267" t="s">
        <v>504</v>
      </c>
    </row>
    <row r="44" spans="7:14">
      <c r="G44" s="169" t="s">
        <v>505</v>
      </c>
      <c r="H44" s="169"/>
      <c r="I44" s="169" t="s">
        <v>506</v>
      </c>
      <c r="M44" s="162" t="s">
        <v>507</v>
      </c>
      <c r="N44" s="267" t="s">
        <v>508</v>
      </c>
    </row>
    <row r="45" spans="7:14">
      <c r="G45" s="169" t="s">
        <v>509</v>
      </c>
      <c r="H45" s="169"/>
      <c r="I45" s="169" t="s">
        <v>510</v>
      </c>
      <c r="M45" s="162" t="s">
        <v>511</v>
      </c>
      <c r="N45" s="267" t="s">
        <v>512</v>
      </c>
    </row>
    <row r="46" spans="7:14">
      <c r="G46" s="162" t="s">
        <v>513</v>
      </c>
      <c r="I46" s="169"/>
      <c r="M46" s="162" t="s">
        <v>514</v>
      </c>
      <c r="N46" s="267" t="s">
        <v>515</v>
      </c>
    </row>
    <row r="47" spans="7:14">
      <c r="M47" s="162" t="s">
        <v>516</v>
      </c>
      <c r="N47" s="267" t="s">
        <v>517</v>
      </c>
    </row>
    <row r="48" spans="7:14">
      <c r="M48" s="162" t="s">
        <v>518</v>
      </c>
      <c r="N48" s="267" t="s">
        <v>519</v>
      </c>
    </row>
    <row r="49" spans="13:14">
      <c r="M49" s="162" t="s">
        <v>520</v>
      </c>
      <c r="N49" s="267" t="s">
        <v>521</v>
      </c>
    </row>
    <row r="50" spans="13:14">
      <c r="M50" s="162" t="s">
        <v>522</v>
      </c>
      <c r="N50" s="267" t="s">
        <v>523</v>
      </c>
    </row>
    <row r="51" spans="13:14">
      <c r="M51" s="162" t="s">
        <v>524</v>
      </c>
      <c r="N51" s="267" t="s">
        <v>525</v>
      </c>
    </row>
    <row r="52" spans="13:14">
      <c r="M52" s="162" t="s">
        <v>455</v>
      </c>
      <c r="N52" s="267" t="s">
        <v>526</v>
      </c>
    </row>
    <row r="53" spans="13:14">
      <c r="M53" s="162" t="s">
        <v>527</v>
      </c>
      <c r="N53" s="267" t="s">
        <v>447</v>
      </c>
    </row>
    <row r="54" spans="13:14">
      <c r="M54" s="162" t="s">
        <v>528</v>
      </c>
      <c r="N54" s="267" t="s">
        <v>529</v>
      </c>
    </row>
    <row r="55" spans="13:14">
      <c r="M55" s="162" t="s">
        <v>530</v>
      </c>
      <c r="N55" s="267" t="s">
        <v>531</v>
      </c>
    </row>
    <row r="56" spans="13:14">
      <c r="M56" s="162" t="s">
        <v>532</v>
      </c>
      <c r="N56" s="267" t="s">
        <v>533</v>
      </c>
    </row>
    <row r="57" spans="13:14">
      <c r="M57" s="162" t="s">
        <v>471</v>
      </c>
      <c r="N57" s="267" t="s">
        <v>534</v>
      </c>
    </row>
    <row r="58" spans="13:14">
      <c r="M58" s="162" t="s">
        <v>535</v>
      </c>
      <c r="N58" s="267" t="s">
        <v>460</v>
      </c>
    </row>
    <row r="59" spans="13:14">
      <c r="M59" s="162" t="s">
        <v>536</v>
      </c>
      <c r="N59" s="267" t="s">
        <v>537</v>
      </c>
    </row>
    <row r="60" spans="13:14">
      <c r="M60" s="162" t="s">
        <v>538</v>
      </c>
      <c r="N60" s="267" t="s">
        <v>539</v>
      </c>
    </row>
    <row r="61" spans="13:14">
      <c r="M61" s="162" t="s">
        <v>540</v>
      </c>
      <c r="N61" s="267" t="s">
        <v>541</v>
      </c>
    </row>
    <row r="62" spans="13:14">
      <c r="M62" s="162" t="s">
        <v>542</v>
      </c>
      <c r="N62" s="267" t="s">
        <v>543</v>
      </c>
    </row>
    <row r="63" spans="13:14">
      <c r="M63" s="162" t="s">
        <v>544</v>
      </c>
      <c r="N63" s="267" t="s">
        <v>545</v>
      </c>
    </row>
    <row r="64" spans="13:14">
      <c r="M64" s="162" t="s">
        <v>546</v>
      </c>
      <c r="N64" s="267" t="s">
        <v>547</v>
      </c>
    </row>
    <row r="65" spans="13:14">
      <c r="M65" s="162" t="s">
        <v>548</v>
      </c>
      <c r="N65" s="267" t="s">
        <v>549</v>
      </c>
    </row>
    <row r="66" spans="13:14">
      <c r="M66" s="162" t="s">
        <v>385</v>
      </c>
      <c r="N66" s="267" t="s">
        <v>550</v>
      </c>
    </row>
    <row r="67" spans="13:14">
      <c r="M67" s="162" t="s">
        <v>551</v>
      </c>
      <c r="N67" s="267" t="s">
        <v>552</v>
      </c>
    </row>
    <row r="68" spans="13:14">
      <c r="M68" s="162" t="s">
        <v>553</v>
      </c>
      <c r="N68" s="267" t="s">
        <v>554</v>
      </c>
    </row>
    <row r="69" spans="13:14">
      <c r="M69" s="162" t="s">
        <v>555</v>
      </c>
      <c r="N69" s="267" t="s">
        <v>556</v>
      </c>
    </row>
    <row r="70" spans="13:14">
      <c r="M70" s="162" t="s">
        <v>557</v>
      </c>
      <c r="N70" s="267" t="s">
        <v>558</v>
      </c>
    </row>
    <row r="71" spans="13:14">
      <c r="M71" s="162" t="s">
        <v>559</v>
      </c>
      <c r="N71" s="267" t="s">
        <v>560</v>
      </c>
    </row>
    <row r="72" spans="13:14">
      <c r="M72" s="162" t="s">
        <v>561</v>
      </c>
      <c r="N72" s="267" t="s">
        <v>562</v>
      </c>
    </row>
    <row r="73" spans="13:14">
      <c r="M73" s="162" t="s">
        <v>392</v>
      </c>
      <c r="N73" s="267" t="s">
        <v>563</v>
      </c>
    </row>
    <row r="74" spans="13:14">
      <c r="M74" s="162" t="s">
        <v>421</v>
      </c>
      <c r="N74" s="267" t="s">
        <v>564</v>
      </c>
    </row>
    <row r="75" spans="13:14">
      <c r="M75" s="162" t="s">
        <v>565</v>
      </c>
      <c r="N75" s="267" t="s">
        <v>566</v>
      </c>
    </row>
    <row r="76" spans="13:14">
      <c r="M76" s="162" t="s">
        <v>567</v>
      </c>
      <c r="N76" s="267" t="s">
        <v>568</v>
      </c>
    </row>
    <row r="77" spans="13:14">
      <c r="M77" s="162" t="s">
        <v>569</v>
      </c>
      <c r="N77" s="267" t="s">
        <v>570</v>
      </c>
    </row>
    <row r="78" spans="13:14">
      <c r="N78" s="267" t="s">
        <v>571</v>
      </c>
    </row>
    <row r="79" spans="13:14">
      <c r="N79" s="267" t="s">
        <v>572</v>
      </c>
    </row>
    <row r="80" spans="13:14">
      <c r="N80" s="267" t="s">
        <v>573</v>
      </c>
    </row>
    <row r="81" spans="14:14">
      <c r="N81" s="267" t="s">
        <v>476</v>
      </c>
    </row>
    <row r="82" spans="14:14">
      <c r="N82" s="267" t="s">
        <v>574</v>
      </c>
    </row>
    <row r="83" spans="14:14">
      <c r="N83" s="267" t="s">
        <v>575</v>
      </c>
    </row>
    <row r="84" spans="14:14">
      <c r="N84" s="267" t="s">
        <v>576</v>
      </c>
    </row>
    <row r="85" spans="14:14">
      <c r="N85" s="267" t="s">
        <v>577</v>
      </c>
    </row>
    <row r="86" spans="14:14">
      <c r="N86" s="267" t="s">
        <v>578</v>
      </c>
    </row>
    <row r="87" spans="14:14">
      <c r="N87" s="267" t="s">
        <v>579</v>
      </c>
    </row>
    <row r="88" spans="14:14">
      <c r="N88" s="267" t="s">
        <v>580</v>
      </c>
    </row>
    <row r="89" spans="14:14">
      <c r="N89" s="267" t="s">
        <v>581</v>
      </c>
    </row>
    <row r="90" spans="14:14">
      <c r="N90" s="267" t="s">
        <v>487</v>
      </c>
    </row>
    <row r="91" spans="14:14">
      <c r="N91" s="267" t="s">
        <v>582</v>
      </c>
    </row>
    <row r="92" spans="14:14">
      <c r="N92" s="267" t="s">
        <v>583</v>
      </c>
    </row>
    <row r="93" spans="14:14">
      <c r="N93" s="267" t="s">
        <v>584</v>
      </c>
    </row>
    <row r="94" spans="14:14">
      <c r="N94" s="267" t="s">
        <v>585</v>
      </c>
    </row>
    <row r="95" spans="14:14">
      <c r="N95" s="267" t="s">
        <v>586</v>
      </c>
    </row>
    <row r="96" spans="14:14">
      <c r="N96" s="267" t="s">
        <v>587</v>
      </c>
    </row>
    <row r="97" spans="14:14">
      <c r="N97" s="267" t="s">
        <v>588</v>
      </c>
    </row>
    <row r="98" spans="14:14">
      <c r="N98" s="267" t="s">
        <v>495</v>
      </c>
    </row>
    <row r="99" spans="14:14">
      <c r="N99" s="267" t="s">
        <v>589</v>
      </c>
    </row>
    <row r="100" spans="14:14">
      <c r="N100" s="267" t="s">
        <v>590</v>
      </c>
    </row>
    <row r="101" spans="14:14">
      <c r="N101" s="267" t="s">
        <v>591</v>
      </c>
    </row>
    <row r="102" spans="14:14">
      <c r="N102" s="267" t="s">
        <v>592</v>
      </c>
    </row>
    <row r="103" spans="14:14">
      <c r="N103" s="267" t="s">
        <v>593</v>
      </c>
    </row>
    <row r="104" spans="14:14">
      <c r="N104" s="267" t="s">
        <v>594</v>
      </c>
    </row>
    <row r="105" spans="14:14">
      <c r="N105" s="267" t="s">
        <v>595</v>
      </c>
    </row>
    <row r="106" spans="14:14">
      <c r="N106" s="267" t="s">
        <v>596</v>
      </c>
    </row>
    <row r="107" spans="14:14">
      <c r="N107" s="267" t="s">
        <v>597</v>
      </c>
    </row>
    <row r="108" spans="14:14">
      <c r="N108" s="267" t="s">
        <v>598</v>
      </c>
    </row>
    <row r="109" spans="14:14">
      <c r="N109" s="267" t="s">
        <v>599</v>
      </c>
    </row>
    <row r="110" spans="14:14">
      <c r="N110" s="267" t="s">
        <v>600</v>
      </c>
    </row>
    <row r="111" spans="14:14">
      <c r="N111" s="267" t="s">
        <v>601</v>
      </c>
    </row>
    <row r="112" spans="14:14">
      <c r="N112" s="267" t="s">
        <v>602</v>
      </c>
    </row>
    <row r="113" spans="14:14">
      <c r="N113" s="267" t="s">
        <v>603</v>
      </c>
    </row>
    <row r="114" spans="14:14">
      <c r="N114" s="267" t="s">
        <v>604</v>
      </c>
    </row>
    <row r="115" spans="14:14">
      <c r="N115" s="267" t="s">
        <v>605</v>
      </c>
    </row>
    <row r="116" spans="14:14">
      <c r="N116" s="267" t="s">
        <v>606</v>
      </c>
    </row>
    <row r="117" spans="14:14">
      <c r="N117" s="267" t="s">
        <v>607</v>
      </c>
    </row>
    <row r="118" spans="14:14">
      <c r="N118" s="267" t="s">
        <v>608</v>
      </c>
    </row>
    <row r="119" spans="14:14">
      <c r="N119" s="267" t="s">
        <v>609</v>
      </c>
    </row>
    <row r="120" spans="14:14">
      <c r="N120" s="267" t="s">
        <v>610</v>
      </c>
    </row>
    <row r="121" spans="14:14">
      <c r="N121" s="267" t="s">
        <v>611</v>
      </c>
    </row>
    <row r="122" spans="14:14">
      <c r="N122" s="267" t="s">
        <v>612</v>
      </c>
    </row>
    <row r="123" spans="14:14">
      <c r="N123" s="267" t="s">
        <v>613</v>
      </c>
    </row>
    <row r="124" spans="14:14">
      <c r="N124" s="267" t="s">
        <v>614</v>
      </c>
    </row>
    <row r="125" spans="14:14">
      <c r="N125" s="267" t="s">
        <v>615</v>
      </c>
    </row>
    <row r="126" spans="14:14">
      <c r="N126" s="267" t="s">
        <v>616</v>
      </c>
    </row>
    <row r="127" spans="14:14">
      <c r="N127" s="267" t="s">
        <v>617</v>
      </c>
    </row>
    <row r="128" spans="14:14">
      <c r="N128" s="267" t="s">
        <v>511</v>
      </c>
    </row>
    <row r="129" spans="14:14">
      <c r="N129" s="267" t="s">
        <v>618</v>
      </c>
    </row>
    <row r="130" spans="14:14">
      <c r="N130" s="267" t="s">
        <v>619</v>
      </c>
    </row>
    <row r="131" spans="14:14">
      <c r="N131" s="267" t="s">
        <v>620</v>
      </c>
    </row>
    <row r="132" spans="14:14">
      <c r="N132" s="267" t="s">
        <v>621</v>
      </c>
    </row>
    <row r="133" spans="14:14">
      <c r="N133" s="267" t="s">
        <v>622</v>
      </c>
    </row>
    <row r="134" spans="14:14">
      <c r="N134" s="267" t="s">
        <v>516</v>
      </c>
    </row>
    <row r="135" spans="14:14">
      <c r="N135" s="267" t="s">
        <v>623</v>
      </c>
    </row>
    <row r="136" spans="14:14">
      <c r="N136" s="267" t="s">
        <v>624</v>
      </c>
    </row>
    <row r="137" spans="14:14">
      <c r="N137" s="267" t="s">
        <v>625</v>
      </c>
    </row>
    <row r="138" spans="14:14">
      <c r="N138" s="267" t="s">
        <v>626</v>
      </c>
    </row>
    <row r="139" spans="14:14">
      <c r="N139" s="267" t="s">
        <v>627</v>
      </c>
    </row>
    <row r="140" spans="14:14">
      <c r="N140" s="267" t="s">
        <v>628</v>
      </c>
    </row>
    <row r="141" spans="14:14">
      <c r="N141" s="267" t="s">
        <v>629</v>
      </c>
    </row>
    <row r="142" spans="14:14">
      <c r="N142" s="267" t="s">
        <v>630</v>
      </c>
    </row>
    <row r="143" spans="14:14">
      <c r="N143" s="267" t="s">
        <v>631</v>
      </c>
    </row>
    <row r="144" spans="14:14">
      <c r="N144" s="267" t="s">
        <v>632</v>
      </c>
    </row>
    <row r="145" spans="14:14">
      <c r="N145" s="267" t="s">
        <v>633</v>
      </c>
    </row>
    <row r="146" spans="14:14">
      <c r="N146" s="267" t="s">
        <v>634</v>
      </c>
    </row>
    <row r="147" spans="14:14">
      <c r="N147" s="267" t="s">
        <v>635</v>
      </c>
    </row>
    <row r="148" spans="14:14">
      <c r="N148" s="267" t="s">
        <v>636</v>
      </c>
    </row>
    <row r="149" spans="14:14">
      <c r="N149" s="267" t="s">
        <v>637</v>
      </c>
    </row>
    <row r="150" spans="14:14">
      <c r="N150" s="267" t="s">
        <v>638</v>
      </c>
    </row>
    <row r="151" spans="14:14">
      <c r="N151" s="267" t="s">
        <v>639</v>
      </c>
    </row>
    <row r="152" spans="14:14">
      <c r="N152" s="267" t="s">
        <v>640</v>
      </c>
    </row>
    <row r="153" spans="14:14">
      <c r="N153" s="267" t="s">
        <v>641</v>
      </c>
    </row>
    <row r="154" spans="14:14">
      <c r="N154" s="267" t="s">
        <v>642</v>
      </c>
    </row>
    <row r="155" spans="14:14">
      <c r="N155" s="267" t="s">
        <v>643</v>
      </c>
    </row>
    <row r="156" spans="14:14">
      <c r="N156" s="267" t="s">
        <v>644</v>
      </c>
    </row>
    <row r="157" spans="14:14">
      <c r="N157" s="267" t="s">
        <v>645</v>
      </c>
    </row>
    <row r="158" spans="14:14">
      <c r="N158" s="267" t="s">
        <v>646</v>
      </c>
    </row>
    <row r="159" spans="14:14">
      <c r="N159" s="267" t="s">
        <v>647</v>
      </c>
    </row>
    <row r="160" spans="14:14">
      <c r="N160" s="267" t="s">
        <v>520</v>
      </c>
    </row>
    <row r="161" spans="14:14">
      <c r="N161" s="267" t="s">
        <v>648</v>
      </c>
    </row>
    <row r="162" spans="14:14">
      <c r="N162" s="267" t="s">
        <v>649</v>
      </c>
    </row>
    <row r="163" spans="14:14">
      <c r="N163" s="267" t="s">
        <v>522</v>
      </c>
    </row>
    <row r="164" spans="14:14">
      <c r="N164" s="267" t="s">
        <v>650</v>
      </c>
    </row>
    <row r="165" spans="14:14">
      <c r="N165" s="267" t="s">
        <v>651</v>
      </c>
    </row>
    <row r="166" spans="14:14">
      <c r="N166" s="267" t="s">
        <v>652</v>
      </c>
    </row>
    <row r="167" spans="14:14">
      <c r="N167" s="267" t="s">
        <v>653</v>
      </c>
    </row>
    <row r="168" spans="14:14">
      <c r="N168" s="267" t="s">
        <v>654</v>
      </c>
    </row>
    <row r="169" spans="14:14">
      <c r="N169" s="267" t="s">
        <v>655</v>
      </c>
    </row>
    <row r="170" spans="14:14">
      <c r="N170" s="267" t="s">
        <v>656</v>
      </c>
    </row>
    <row r="171" spans="14:14">
      <c r="N171" s="267" t="s">
        <v>657</v>
      </c>
    </row>
    <row r="172" spans="14:14">
      <c r="N172" s="267" t="s">
        <v>524</v>
      </c>
    </row>
    <row r="173" spans="14:14">
      <c r="N173" s="267" t="s">
        <v>658</v>
      </c>
    </row>
    <row r="174" spans="14:14">
      <c r="N174" s="267" t="s">
        <v>446</v>
      </c>
    </row>
    <row r="175" spans="14:14">
      <c r="N175" s="267" t="s">
        <v>659</v>
      </c>
    </row>
    <row r="176" spans="14:14">
      <c r="N176" s="267" t="s">
        <v>660</v>
      </c>
    </row>
    <row r="177" spans="14:14">
      <c r="N177" s="267" t="s">
        <v>661</v>
      </c>
    </row>
    <row r="178" spans="14:14">
      <c r="N178" s="267" t="s">
        <v>662</v>
      </c>
    </row>
    <row r="179" spans="14:14">
      <c r="N179" s="267" t="s">
        <v>663</v>
      </c>
    </row>
    <row r="180" spans="14:14">
      <c r="N180" s="267" t="s">
        <v>664</v>
      </c>
    </row>
    <row r="181" spans="14:14">
      <c r="N181" s="267" t="s">
        <v>665</v>
      </c>
    </row>
    <row r="182" spans="14:14">
      <c r="N182" s="267" t="s">
        <v>666</v>
      </c>
    </row>
    <row r="183" spans="14:14">
      <c r="N183" s="267" t="s">
        <v>667</v>
      </c>
    </row>
    <row r="184" spans="14:14">
      <c r="N184" s="267" t="s">
        <v>668</v>
      </c>
    </row>
    <row r="185" spans="14:14">
      <c r="N185" s="267" t="s">
        <v>669</v>
      </c>
    </row>
    <row r="186" spans="14:14">
      <c r="N186" s="267" t="s">
        <v>670</v>
      </c>
    </row>
    <row r="187" spans="14:14">
      <c r="N187" s="267" t="s">
        <v>671</v>
      </c>
    </row>
    <row r="188" spans="14:14">
      <c r="N188" s="267" t="s">
        <v>672</v>
      </c>
    </row>
    <row r="189" spans="14:14">
      <c r="N189" s="267" t="s">
        <v>431</v>
      </c>
    </row>
    <row r="190" spans="14:14">
      <c r="N190" s="267" t="s">
        <v>673</v>
      </c>
    </row>
    <row r="191" spans="14:14">
      <c r="N191" s="267" t="s">
        <v>674</v>
      </c>
    </row>
    <row r="192" spans="14:14">
      <c r="N192" s="267" t="s">
        <v>675</v>
      </c>
    </row>
    <row r="193" spans="14:14">
      <c r="N193" s="267" t="s">
        <v>532</v>
      </c>
    </row>
    <row r="194" spans="14:14">
      <c r="N194" s="267" t="s">
        <v>676</v>
      </c>
    </row>
    <row r="195" spans="14:14">
      <c r="N195" s="267" t="s">
        <v>677</v>
      </c>
    </row>
    <row r="196" spans="14:14">
      <c r="N196" s="267" t="s">
        <v>678</v>
      </c>
    </row>
    <row r="197" spans="14:14">
      <c r="N197" s="267" t="s">
        <v>679</v>
      </c>
    </row>
    <row r="198" spans="14:14">
      <c r="N198" s="267" t="s">
        <v>680</v>
      </c>
    </row>
    <row r="199" spans="14:14">
      <c r="N199" s="267" t="s">
        <v>681</v>
      </c>
    </row>
    <row r="200" spans="14:14">
      <c r="N200" s="267" t="s">
        <v>682</v>
      </c>
    </row>
    <row r="201" spans="14:14">
      <c r="N201" s="267" t="s">
        <v>683</v>
      </c>
    </row>
    <row r="202" spans="14:14">
      <c r="N202" s="267" t="s">
        <v>684</v>
      </c>
    </row>
    <row r="203" spans="14:14">
      <c r="N203" s="267" t="s">
        <v>685</v>
      </c>
    </row>
    <row r="204" spans="14:14">
      <c r="N204" s="267" t="s">
        <v>686</v>
      </c>
    </row>
    <row r="205" spans="14:14">
      <c r="N205" s="267" t="s">
        <v>687</v>
      </c>
    </row>
    <row r="206" spans="14:14">
      <c r="N206" s="267" t="s">
        <v>688</v>
      </c>
    </row>
    <row r="207" spans="14:14">
      <c r="N207" s="267" t="s">
        <v>689</v>
      </c>
    </row>
    <row r="208" spans="14:14">
      <c r="N208" s="267" t="s">
        <v>690</v>
      </c>
    </row>
    <row r="209" spans="14:14">
      <c r="N209" s="267" t="s">
        <v>691</v>
      </c>
    </row>
    <row r="210" spans="14:14">
      <c r="N210" s="267" t="s">
        <v>692</v>
      </c>
    </row>
    <row r="211" spans="14:14">
      <c r="N211" s="267" t="s">
        <v>693</v>
      </c>
    </row>
    <row r="212" spans="14:14">
      <c r="N212" s="267" t="s">
        <v>535</v>
      </c>
    </row>
    <row r="213" spans="14:14">
      <c r="N213" s="267" t="s">
        <v>694</v>
      </c>
    </row>
    <row r="214" spans="14:14">
      <c r="N214" s="267" t="s">
        <v>695</v>
      </c>
    </row>
    <row r="215" spans="14:14">
      <c r="N215" s="267" t="s">
        <v>696</v>
      </c>
    </row>
    <row r="216" spans="14:14">
      <c r="N216" s="267" t="s">
        <v>697</v>
      </c>
    </row>
    <row r="217" spans="14:14">
      <c r="N217" s="267" t="s">
        <v>698</v>
      </c>
    </row>
    <row r="218" spans="14:14">
      <c r="N218" s="267" t="s">
        <v>699</v>
      </c>
    </row>
    <row r="219" spans="14:14">
      <c r="N219" s="267" t="s">
        <v>700</v>
      </c>
    </row>
    <row r="220" spans="14:14">
      <c r="N220" s="267" t="s">
        <v>701</v>
      </c>
    </row>
    <row r="221" spans="14:14">
      <c r="N221" s="267" t="s">
        <v>702</v>
      </c>
    </row>
    <row r="222" spans="14:14">
      <c r="N222" s="267" t="s">
        <v>703</v>
      </c>
    </row>
    <row r="223" spans="14:14">
      <c r="N223" s="267" t="s">
        <v>704</v>
      </c>
    </row>
    <row r="224" spans="14:14">
      <c r="N224" s="267" t="s">
        <v>705</v>
      </c>
    </row>
    <row r="225" spans="14:14">
      <c r="N225" s="267" t="s">
        <v>706</v>
      </c>
    </row>
    <row r="226" spans="14:14">
      <c r="N226" s="267" t="s">
        <v>707</v>
      </c>
    </row>
    <row r="227" spans="14:14">
      <c r="N227" s="267" t="s">
        <v>708</v>
      </c>
    </row>
    <row r="228" spans="14:14">
      <c r="N228" s="267" t="s">
        <v>709</v>
      </c>
    </row>
    <row r="229" spans="14:14">
      <c r="N229" s="267" t="s">
        <v>710</v>
      </c>
    </row>
    <row r="230" spans="14:14">
      <c r="N230" s="267" t="s">
        <v>711</v>
      </c>
    </row>
    <row r="231" spans="14:14">
      <c r="N231" s="267" t="s">
        <v>712</v>
      </c>
    </row>
    <row r="232" spans="14:14">
      <c r="N232" s="267" t="s">
        <v>713</v>
      </c>
    </row>
    <row r="233" spans="14:14">
      <c r="N233" s="267" t="s">
        <v>714</v>
      </c>
    </row>
    <row r="234" spans="14:14">
      <c r="N234" s="267" t="s">
        <v>715</v>
      </c>
    </row>
    <row r="235" spans="14:14">
      <c r="N235" s="267" t="s">
        <v>716</v>
      </c>
    </row>
    <row r="236" spans="14:14">
      <c r="N236" s="267" t="s">
        <v>540</v>
      </c>
    </row>
    <row r="237" spans="14:14">
      <c r="N237" s="267" t="s">
        <v>717</v>
      </c>
    </row>
    <row r="238" spans="14:14">
      <c r="N238" s="267" t="s">
        <v>718</v>
      </c>
    </row>
    <row r="239" spans="14:14">
      <c r="N239" s="267" t="s">
        <v>719</v>
      </c>
    </row>
    <row r="240" spans="14:14">
      <c r="N240" s="267" t="s">
        <v>720</v>
      </c>
    </row>
    <row r="241" spans="14:14">
      <c r="N241" s="267" t="s">
        <v>721</v>
      </c>
    </row>
    <row r="242" spans="14:14">
      <c r="N242" s="267" t="s">
        <v>722</v>
      </c>
    </row>
    <row r="243" spans="14:14">
      <c r="N243" s="267" t="s">
        <v>723</v>
      </c>
    </row>
    <row r="244" spans="14:14">
      <c r="N244" s="267" t="s">
        <v>724</v>
      </c>
    </row>
    <row r="245" spans="14:14">
      <c r="N245" s="267" t="s">
        <v>725</v>
      </c>
    </row>
    <row r="246" spans="14:14">
      <c r="N246" s="267" t="s">
        <v>726</v>
      </c>
    </row>
    <row r="247" spans="14:14">
      <c r="N247" s="267" t="s">
        <v>727</v>
      </c>
    </row>
    <row r="248" spans="14:14">
      <c r="N248" s="267" t="s">
        <v>728</v>
      </c>
    </row>
    <row r="249" spans="14:14">
      <c r="N249" s="267" t="s">
        <v>397</v>
      </c>
    </row>
    <row r="250" spans="14:14">
      <c r="N250" s="267" t="s">
        <v>729</v>
      </c>
    </row>
    <row r="251" spans="14:14">
      <c r="N251" s="267" t="s">
        <v>730</v>
      </c>
    </row>
    <row r="252" spans="14:14">
      <c r="N252" s="267" t="s">
        <v>731</v>
      </c>
    </row>
    <row r="253" spans="14:14">
      <c r="N253" s="267" t="s">
        <v>732</v>
      </c>
    </row>
    <row r="254" spans="14:14">
      <c r="N254" s="267" t="s">
        <v>733</v>
      </c>
    </row>
    <row r="255" spans="14:14">
      <c r="N255" s="267" t="s">
        <v>734</v>
      </c>
    </row>
    <row r="256" spans="14:14">
      <c r="N256" s="267" t="s">
        <v>735</v>
      </c>
    </row>
    <row r="257" spans="14:14">
      <c r="N257" s="267" t="s">
        <v>736</v>
      </c>
    </row>
    <row r="258" spans="14:14">
      <c r="N258" s="267" t="s">
        <v>737</v>
      </c>
    </row>
    <row r="259" spans="14:14">
      <c r="N259" s="267" t="s">
        <v>738</v>
      </c>
    </row>
    <row r="260" spans="14:14">
      <c r="N260" s="267" t="s">
        <v>739</v>
      </c>
    </row>
    <row r="261" spans="14:14">
      <c r="N261" s="267" t="s">
        <v>740</v>
      </c>
    </row>
    <row r="262" spans="14:14">
      <c r="N262" s="267" t="s">
        <v>741</v>
      </c>
    </row>
    <row r="263" spans="14:14">
      <c r="N263" s="267" t="s">
        <v>742</v>
      </c>
    </row>
    <row r="264" spans="14:14">
      <c r="N264" s="267" t="s">
        <v>743</v>
      </c>
    </row>
    <row r="265" spans="14:14">
      <c r="N265" s="267" t="s">
        <v>744</v>
      </c>
    </row>
    <row r="266" spans="14:14">
      <c r="N266" s="267" t="s">
        <v>745</v>
      </c>
    </row>
    <row r="267" spans="14:14">
      <c r="N267" s="267" t="s">
        <v>746</v>
      </c>
    </row>
    <row r="268" spans="14:14">
      <c r="N268" s="267" t="s">
        <v>747</v>
      </c>
    </row>
    <row r="269" spans="14:14">
      <c r="N269" s="267" t="s">
        <v>748</v>
      </c>
    </row>
    <row r="270" spans="14:14">
      <c r="N270" s="267" t="s">
        <v>749</v>
      </c>
    </row>
    <row r="271" spans="14:14">
      <c r="N271" s="267" t="s">
        <v>750</v>
      </c>
    </row>
    <row r="272" spans="14:14">
      <c r="N272" s="267" t="s">
        <v>751</v>
      </c>
    </row>
    <row r="273" spans="14:14">
      <c r="N273" s="267" t="s">
        <v>542</v>
      </c>
    </row>
    <row r="274" spans="14:14">
      <c r="N274" s="267" t="s">
        <v>752</v>
      </c>
    </row>
    <row r="275" spans="14:14">
      <c r="N275" s="267" t="s">
        <v>753</v>
      </c>
    </row>
    <row r="276" spans="14:14">
      <c r="N276" s="267" t="s">
        <v>754</v>
      </c>
    </row>
    <row r="277" spans="14:14">
      <c r="N277" s="267" t="s">
        <v>755</v>
      </c>
    </row>
    <row r="278" spans="14:14">
      <c r="N278" s="267" t="s">
        <v>756</v>
      </c>
    </row>
    <row r="279" spans="14:14">
      <c r="N279" s="267" t="s">
        <v>757</v>
      </c>
    </row>
    <row r="280" spans="14:14">
      <c r="N280" s="267" t="s">
        <v>758</v>
      </c>
    </row>
    <row r="281" spans="14:14">
      <c r="N281" s="267" t="s">
        <v>759</v>
      </c>
    </row>
    <row r="282" spans="14:14">
      <c r="N282" s="267" t="s">
        <v>760</v>
      </c>
    </row>
    <row r="283" spans="14:14">
      <c r="N283" s="267" t="s">
        <v>761</v>
      </c>
    </row>
    <row r="284" spans="14:14">
      <c r="N284" s="267" t="s">
        <v>762</v>
      </c>
    </row>
    <row r="285" spans="14:14">
      <c r="N285" s="267" t="s">
        <v>763</v>
      </c>
    </row>
    <row r="286" spans="14:14">
      <c r="N286" s="267" t="s">
        <v>764</v>
      </c>
    </row>
    <row r="287" spans="14:14">
      <c r="N287" s="267" t="s">
        <v>765</v>
      </c>
    </row>
    <row r="288" spans="14:14">
      <c r="N288" s="267" t="s">
        <v>766</v>
      </c>
    </row>
    <row r="289" spans="14:14">
      <c r="N289" s="267" t="s">
        <v>767</v>
      </c>
    </row>
    <row r="290" spans="14:14">
      <c r="N290" s="267" t="s">
        <v>768</v>
      </c>
    </row>
    <row r="291" spans="14:14">
      <c r="N291" s="267" t="s">
        <v>769</v>
      </c>
    </row>
    <row r="292" spans="14:14">
      <c r="N292" s="267" t="s">
        <v>770</v>
      </c>
    </row>
    <row r="293" spans="14:14">
      <c r="N293" s="267" t="s">
        <v>771</v>
      </c>
    </row>
    <row r="294" spans="14:14">
      <c r="N294" s="267" t="s">
        <v>772</v>
      </c>
    </row>
    <row r="295" spans="14:14">
      <c r="N295" s="267" t="s">
        <v>773</v>
      </c>
    </row>
    <row r="296" spans="14:14">
      <c r="N296" s="267" t="s">
        <v>774</v>
      </c>
    </row>
    <row r="297" spans="14:14">
      <c r="N297" s="267" t="s">
        <v>775</v>
      </c>
    </row>
    <row r="298" spans="14:14">
      <c r="N298" s="267" t="s">
        <v>776</v>
      </c>
    </row>
    <row r="299" spans="14:14">
      <c r="N299" s="267" t="s">
        <v>777</v>
      </c>
    </row>
    <row r="300" spans="14:14">
      <c r="N300" s="267" t="s">
        <v>546</v>
      </c>
    </row>
    <row r="301" spans="14:14">
      <c r="N301" s="267" t="s">
        <v>778</v>
      </c>
    </row>
    <row r="302" spans="14:14">
      <c r="N302" s="267" t="s">
        <v>779</v>
      </c>
    </row>
    <row r="303" spans="14:14">
      <c r="N303" s="267" t="s">
        <v>780</v>
      </c>
    </row>
    <row r="304" spans="14:14">
      <c r="N304" s="267" t="s">
        <v>781</v>
      </c>
    </row>
    <row r="305" spans="14:14">
      <c r="N305" s="267" t="s">
        <v>782</v>
      </c>
    </row>
    <row r="306" spans="14:14">
      <c r="N306" s="267" t="s">
        <v>783</v>
      </c>
    </row>
    <row r="307" spans="14:14">
      <c r="N307" s="267" t="s">
        <v>784</v>
      </c>
    </row>
    <row r="308" spans="14:14">
      <c r="N308" s="267" t="s">
        <v>785</v>
      </c>
    </row>
    <row r="309" spans="14:14">
      <c r="N309" s="267" t="s">
        <v>786</v>
      </c>
    </row>
    <row r="310" spans="14:14">
      <c r="N310" s="267" t="s">
        <v>787</v>
      </c>
    </row>
    <row r="311" spans="14:14">
      <c r="N311" s="267" t="s">
        <v>788</v>
      </c>
    </row>
    <row r="312" spans="14:14">
      <c r="N312" s="267" t="s">
        <v>789</v>
      </c>
    </row>
    <row r="313" spans="14:14">
      <c r="N313" s="267" t="s">
        <v>790</v>
      </c>
    </row>
    <row r="314" spans="14:14">
      <c r="N314" s="267" t="s">
        <v>791</v>
      </c>
    </row>
    <row r="315" spans="14:14">
      <c r="N315" s="267" t="s">
        <v>792</v>
      </c>
    </row>
    <row r="316" spans="14:14">
      <c r="N316" s="267" t="s">
        <v>793</v>
      </c>
    </row>
    <row r="317" spans="14:14">
      <c r="N317" s="267" t="s">
        <v>794</v>
      </c>
    </row>
    <row r="318" spans="14:14">
      <c r="N318" s="267" t="s">
        <v>795</v>
      </c>
    </row>
    <row r="319" spans="14:14">
      <c r="N319" s="267" t="s">
        <v>796</v>
      </c>
    </row>
    <row r="320" spans="14:14">
      <c r="N320" s="267" t="s">
        <v>797</v>
      </c>
    </row>
    <row r="321" spans="14:14">
      <c r="N321" s="267" t="s">
        <v>798</v>
      </c>
    </row>
    <row r="322" spans="14:14">
      <c r="N322" s="267" t="s">
        <v>799</v>
      </c>
    </row>
    <row r="323" spans="14:14">
      <c r="N323" s="267" t="s">
        <v>800</v>
      </c>
    </row>
    <row r="324" spans="14:14">
      <c r="N324" s="267" t="s">
        <v>801</v>
      </c>
    </row>
    <row r="325" spans="14:14">
      <c r="N325" s="267" t="s">
        <v>802</v>
      </c>
    </row>
    <row r="326" spans="14:14">
      <c r="N326" s="267" t="s">
        <v>803</v>
      </c>
    </row>
    <row r="327" spans="14:14">
      <c r="N327" s="267" t="s">
        <v>804</v>
      </c>
    </row>
    <row r="328" spans="14:14">
      <c r="N328" s="267" t="s">
        <v>385</v>
      </c>
    </row>
    <row r="329" spans="14:14">
      <c r="N329" s="267" t="s">
        <v>805</v>
      </c>
    </row>
    <row r="330" spans="14:14">
      <c r="N330" s="267" t="s">
        <v>806</v>
      </c>
    </row>
    <row r="331" spans="14:14">
      <c r="N331" s="267" t="s">
        <v>551</v>
      </c>
    </row>
    <row r="332" spans="14:14">
      <c r="N332" s="267" t="s">
        <v>553</v>
      </c>
    </row>
    <row r="333" spans="14:14">
      <c r="N333" s="267" t="s">
        <v>807</v>
      </c>
    </row>
    <row r="334" spans="14:14">
      <c r="N334" s="267" t="s">
        <v>808</v>
      </c>
    </row>
    <row r="335" spans="14:14">
      <c r="N335" s="267" t="s">
        <v>809</v>
      </c>
    </row>
    <row r="336" spans="14:14">
      <c r="N336" s="267" t="s">
        <v>810</v>
      </c>
    </row>
    <row r="337" spans="14:14">
      <c r="N337" s="267" t="s">
        <v>811</v>
      </c>
    </row>
    <row r="338" spans="14:14">
      <c r="N338" s="267" t="s">
        <v>812</v>
      </c>
    </row>
    <row r="339" spans="14:14">
      <c r="N339" s="267" t="s">
        <v>813</v>
      </c>
    </row>
    <row r="340" spans="14:14">
      <c r="N340" s="267" t="s">
        <v>814</v>
      </c>
    </row>
    <row r="341" spans="14:14">
      <c r="N341" s="267" t="s">
        <v>815</v>
      </c>
    </row>
    <row r="342" spans="14:14">
      <c r="N342" s="267" t="s">
        <v>559</v>
      </c>
    </row>
    <row r="343" spans="14:14">
      <c r="N343" s="267" t="s">
        <v>816</v>
      </c>
    </row>
    <row r="344" spans="14:14">
      <c r="N344" s="267" t="s">
        <v>817</v>
      </c>
    </row>
    <row r="345" spans="14:14">
      <c r="N345" s="267" t="s">
        <v>818</v>
      </c>
    </row>
    <row r="346" spans="14:14">
      <c r="N346" s="267" t="s">
        <v>819</v>
      </c>
    </row>
    <row r="347" spans="14:14">
      <c r="N347" s="267" t="s">
        <v>820</v>
      </c>
    </row>
    <row r="348" spans="14:14">
      <c r="N348" s="267" t="s">
        <v>821</v>
      </c>
    </row>
    <row r="349" spans="14:14">
      <c r="N349" s="267" t="s">
        <v>822</v>
      </c>
    </row>
    <row r="350" spans="14:14">
      <c r="N350" s="267" t="s">
        <v>392</v>
      </c>
    </row>
    <row r="351" spans="14:14">
      <c r="N351" s="267" t="s">
        <v>823</v>
      </c>
    </row>
    <row r="352" spans="14:14">
      <c r="N352" s="267" t="s">
        <v>421</v>
      </c>
    </row>
    <row r="353" spans="14:14">
      <c r="N353" s="267" t="s">
        <v>824</v>
      </c>
    </row>
    <row r="354" spans="14:14">
      <c r="N354" s="267" t="s">
        <v>825</v>
      </c>
    </row>
    <row r="355" spans="14:14">
      <c r="N355" s="267" t="s">
        <v>826</v>
      </c>
    </row>
    <row r="356" spans="14:14">
      <c r="N356" s="267" t="s">
        <v>827</v>
      </c>
    </row>
    <row r="357" spans="14:14">
      <c r="N357" s="267" t="s">
        <v>828</v>
      </c>
    </row>
    <row r="358" spans="14:14">
      <c r="N358" s="267" t="s">
        <v>829</v>
      </c>
    </row>
    <row r="359" spans="14:14">
      <c r="N359" s="267" t="s">
        <v>830</v>
      </c>
    </row>
    <row r="360" spans="14:14">
      <c r="N360" s="267" t="s">
        <v>831</v>
      </c>
    </row>
    <row r="361" spans="14:14">
      <c r="N361" s="267" t="s">
        <v>832</v>
      </c>
    </row>
    <row r="362" spans="14:14">
      <c r="N362" s="267" t="s">
        <v>833</v>
      </c>
    </row>
    <row r="363" spans="14:14">
      <c r="N363" s="267" t="s">
        <v>834</v>
      </c>
    </row>
    <row r="364" spans="14:14">
      <c r="N364" s="267" t="s">
        <v>835</v>
      </c>
    </row>
    <row r="365" spans="14:14">
      <c r="N365" s="267" t="s">
        <v>836</v>
      </c>
    </row>
  </sheetData>
  <autoFilter ref="A6:WWH11" xr:uid="{00000000-0001-0000-0600-000000000000}"/>
  <mergeCells count="24">
    <mergeCell ref="G3:I3"/>
    <mergeCell ref="B4:B5"/>
    <mergeCell ref="N4:N5"/>
    <mergeCell ref="J4:J5"/>
    <mergeCell ref="K4:K5"/>
    <mergeCell ref="L4:L5"/>
    <mergeCell ref="H4:H5"/>
    <mergeCell ref="I4:I5"/>
    <mergeCell ref="C1:T1"/>
    <mergeCell ref="C2:T2"/>
    <mergeCell ref="J3:N3"/>
    <mergeCell ref="O3:T3"/>
    <mergeCell ref="S4:T4"/>
    <mergeCell ref="O4:O5"/>
    <mergeCell ref="F4:F5"/>
    <mergeCell ref="G4:G5"/>
    <mergeCell ref="P4:P5"/>
    <mergeCell ref="Q4:Q5"/>
    <mergeCell ref="R4:R5"/>
    <mergeCell ref="M4:M5"/>
    <mergeCell ref="B3:F3"/>
    <mergeCell ref="C4:C5"/>
    <mergeCell ref="D4:D5"/>
    <mergeCell ref="E4:E5"/>
  </mergeCells>
  <dataValidations count="15">
    <dataValidation type="list" showInputMessage="1" showErrorMessage="1" sqref="WVT983010:WVT983020 IV7 SR7 ACN7 AMJ7 AWF7 BGB7 BPX7 BZT7 CJP7 CTL7 DDH7 DND7 DWZ7 EGV7 EQR7 FAN7 FKJ7 FUF7 GEB7 GNX7 GXT7 HHP7 HRL7 IBH7 ILD7 IUZ7 JEV7 JOR7 JYN7 KIJ7 KSF7 LCB7 LLX7 LVT7 MFP7 MPL7 MZH7 NJD7 NSZ7 OCV7 OMR7 OWN7 PGJ7 PQF7 QAB7 QJX7 QTT7 RDP7 RNL7 RXH7 SHD7 SQZ7 TAV7 TKR7 TUN7 UEJ7 UOF7 UYB7 VHX7 VRT7 WBP7 WLL7 WVH7 WCB983010:WCB983020 VSF983010:VSF983020 VIJ983010:VIJ983020 UYN983010:UYN983020 UOR983010:UOR983020 UEV983010:UEV983020 TUZ983010:TUZ983020 TLD983010:TLD983020 TBH983010:TBH983020 SRL983010:SRL983020 SHP983010:SHP983020 RXT983010:RXT983020 RNX983010:RNX983020 REB983010:REB983020 QUF983010:QUF983020 QKJ983010:QKJ983020 QAN983010:QAN983020 PQR983010:PQR983020 PGV983010:PGV983020 OWZ983010:OWZ983020 OND983010:OND983020 ODH983010:ODH983020 NTL983010:NTL983020 NJP983010:NJP983020 MZT983010:MZT983020 MPX983010:MPX983020 MGB983010:MGB983020 LWF983010:LWF983020 LMJ983010:LMJ983020 LCN983010:LCN983020 KSR983010:KSR983020 KIV983010:KIV983020 JYZ983010:JYZ983020 JPD983010:JPD983020 JFH983010:JFH983020 IVL983010:IVL983020 ILP983010:ILP983020 IBT983010:IBT983020 HRX983010:HRX983020 HIB983010:HIB983020 GYF983010:GYF983020 GOJ983010:GOJ983020 GEN983010:GEN983020 FUR983010:FUR983020 FKV983010:FKV983020 FAZ983010:FAZ983020 ERD983010:ERD983020 EHH983010:EHH983020 DXL983010:DXL983020 DNP983010:DNP983020 DDT983010:DDT983020 CTX983010:CTX983020 CKB983010:CKB983020 CAF983010:CAF983020 BQJ983010:BQJ983020 BGN983010:BGN983020 AWR983010:AWR983020 AMV983010:AMV983020 ACZ983010:ACZ983020 TD983010:TD983020 JH983010:JH983020 H983033:H983043 WVT917474:WVT917484 WLX917474:WLX917484 WCB917474:WCB917484 VSF917474:VSF917484 VIJ917474:VIJ917484 UYN917474:UYN917484 UOR917474:UOR917484 UEV917474:UEV917484 TUZ917474:TUZ917484 TLD917474:TLD917484 TBH917474:TBH917484 SRL917474:SRL917484 SHP917474:SHP917484 RXT917474:RXT917484 RNX917474:RNX917484 REB917474:REB917484 QUF917474:QUF917484 QKJ917474:QKJ917484 QAN917474:QAN917484 PQR917474:PQR917484 PGV917474:PGV917484 OWZ917474:OWZ917484 OND917474:OND917484 ODH917474:ODH917484 NTL917474:NTL917484 NJP917474:NJP917484 MZT917474:MZT917484 MPX917474:MPX917484 MGB917474:MGB917484 LWF917474:LWF917484 LMJ917474:LMJ917484 LCN917474:LCN917484 KSR917474:KSR917484 KIV917474:KIV917484 JYZ917474:JYZ917484 JPD917474:JPD917484 JFH917474:JFH917484 IVL917474:IVL917484 ILP917474:ILP917484 IBT917474:IBT917484 HRX917474:HRX917484 HIB917474:HIB917484 GYF917474:GYF917484 GOJ917474:GOJ917484 GEN917474:GEN917484 FUR917474:FUR917484 FKV917474:FKV917484 FAZ917474:FAZ917484 ERD917474:ERD917484 EHH917474:EHH917484 DXL917474:DXL917484 DNP917474:DNP917484 DDT917474:DDT917484 CTX917474:CTX917484 CKB917474:CKB917484 CAF917474:CAF917484 BQJ917474:BQJ917484 BGN917474:BGN917484 AWR917474:AWR917484 AMV917474:AMV917484 ACZ917474:ACZ917484 TD917474:TD917484 JH917474:JH917484 H917497:H917507 WVT851938:WVT851948 WLX851938:WLX851948 WCB851938:WCB851948 VSF851938:VSF851948 VIJ851938:VIJ851948 UYN851938:UYN851948 UOR851938:UOR851948 UEV851938:UEV851948 TUZ851938:TUZ851948 TLD851938:TLD851948 TBH851938:TBH851948 SRL851938:SRL851948 SHP851938:SHP851948 RXT851938:RXT851948 RNX851938:RNX851948 REB851938:REB851948 QUF851938:QUF851948 QKJ851938:QKJ851948 QAN851938:QAN851948 PQR851938:PQR851948 PGV851938:PGV851948 OWZ851938:OWZ851948 OND851938:OND851948 ODH851938:ODH851948 NTL851938:NTL851948 NJP851938:NJP851948 MZT851938:MZT851948 MPX851938:MPX851948 MGB851938:MGB851948 LWF851938:LWF851948 LMJ851938:LMJ851948 LCN851938:LCN851948 KSR851938:KSR851948 KIV851938:KIV851948 JYZ851938:JYZ851948 JPD851938:JPD851948 JFH851938:JFH851948 IVL851938:IVL851948 ILP851938:ILP851948 IBT851938:IBT851948 HRX851938:HRX851948 HIB851938:HIB851948 GYF851938:GYF851948 GOJ851938:GOJ851948 GEN851938:GEN851948 FUR851938:FUR851948 FKV851938:FKV851948 FAZ851938:FAZ851948 ERD851938:ERD851948 EHH851938:EHH851948 DXL851938:DXL851948 DNP851938:DNP851948 DDT851938:DDT851948 CTX851938:CTX851948 CKB851938:CKB851948 CAF851938:CAF851948 BQJ851938:BQJ851948 BGN851938:BGN851948 AWR851938:AWR851948 AMV851938:AMV851948 ACZ851938:ACZ851948 TD851938:TD851948 JH851938:JH851948 H851961:H851971 WVT786402:WVT786412 WLX786402:WLX786412 WCB786402:WCB786412 VSF786402:VSF786412 VIJ786402:VIJ786412 UYN786402:UYN786412 UOR786402:UOR786412 UEV786402:UEV786412 TUZ786402:TUZ786412 TLD786402:TLD786412 TBH786402:TBH786412 SRL786402:SRL786412 SHP786402:SHP786412 RXT786402:RXT786412 RNX786402:RNX786412 REB786402:REB786412 QUF786402:QUF786412 QKJ786402:QKJ786412 QAN786402:QAN786412 PQR786402:PQR786412 PGV786402:PGV786412 OWZ786402:OWZ786412 OND786402:OND786412 ODH786402:ODH786412 NTL786402:NTL786412 NJP786402:NJP786412 MZT786402:MZT786412 MPX786402:MPX786412 MGB786402:MGB786412 LWF786402:LWF786412 LMJ786402:LMJ786412 LCN786402:LCN786412 KSR786402:KSR786412 KIV786402:KIV786412 JYZ786402:JYZ786412 JPD786402:JPD786412 JFH786402:JFH786412 IVL786402:IVL786412 ILP786402:ILP786412 IBT786402:IBT786412 HRX786402:HRX786412 HIB786402:HIB786412 GYF786402:GYF786412 GOJ786402:GOJ786412 GEN786402:GEN786412 FUR786402:FUR786412 FKV786402:FKV786412 FAZ786402:FAZ786412 ERD786402:ERD786412 EHH786402:EHH786412 DXL786402:DXL786412 DNP786402:DNP786412 DDT786402:DDT786412 CTX786402:CTX786412 CKB786402:CKB786412 CAF786402:CAF786412 BQJ786402:BQJ786412 BGN786402:BGN786412 AWR786402:AWR786412 AMV786402:AMV786412 ACZ786402:ACZ786412 TD786402:TD786412 JH786402:JH786412 H786425:H786435 WVT720866:WVT720876 WLX720866:WLX720876 WCB720866:WCB720876 VSF720866:VSF720876 VIJ720866:VIJ720876 UYN720866:UYN720876 UOR720866:UOR720876 UEV720866:UEV720876 TUZ720866:TUZ720876 TLD720866:TLD720876 TBH720866:TBH720876 SRL720866:SRL720876 SHP720866:SHP720876 RXT720866:RXT720876 RNX720866:RNX720876 REB720866:REB720876 QUF720866:QUF720876 QKJ720866:QKJ720876 QAN720866:QAN720876 PQR720866:PQR720876 PGV720866:PGV720876 OWZ720866:OWZ720876 OND720866:OND720876 ODH720866:ODH720876 NTL720866:NTL720876 NJP720866:NJP720876 MZT720866:MZT720876 MPX720866:MPX720876 MGB720866:MGB720876 LWF720866:LWF720876 LMJ720866:LMJ720876 LCN720866:LCN720876 KSR720866:KSR720876 KIV720866:KIV720876 JYZ720866:JYZ720876 JPD720866:JPD720876 JFH720866:JFH720876 IVL720866:IVL720876 ILP720866:ILP720876 IBT720866:IBT720876 HRX720866:HRX720876 HIB720866:HIB720876 GYF720866:GYF720876 GOJ720866:GOJ720876 GEN720866:GEN720876 FUR720866:FUR720876 FKV720866:FKV720876 FAZ720866:FAZ720876 ERD720866:ERD720876 EHH720866:EHH720876 DXL720866:DXL720876 DNP720866:DNP720876 DDT720866:DDT720876 CTX720866:CTX720876 CKB720866:CKB720876 CAF720866:CAF720876 BQJ720866:BQJ720876 BGN720866:BGN720876 AWR720866:AWR720876 AMV720866:AMV720876 ACZ720866:ACZ720876 TD720866:TD720876 JH720866:JH720876 H720889:H720899 WVT655330:WVT655340 WLX655330:WLX655340 WCB655330:WCB655340 VSF655330:VSF655340 VIJ655330:VIJ655340 UYN655330:UYN655340 UOR655330:UOR655340 UEV655330:UEV655340 TUZ655330:TUZ655340 TLD655330:TLD655340 TBH655330:TBH655340 SRL655330:SRL655340 SHP655330:SHP655340 RXT655330:RXT655340 RNX655330:RNX655340 REB655330:REB655340 QUF655330:QUF655340 QKJ655330:QKJ655340 QAN655330:QAN655340 PQR655330:PQR655340 PGV655330:PGV655340 OWZ655330:OWZ655340 OND655330:OND655340 ODH655330:ODH655340 NTL655330:NTL655340 NJP655330:NJP655340 MZT655330:MZT655340 MPX655330:MPX655340 MGB655330:MGB655340 LWF655330:LWF655340 LMJ655330:LMJ655340 LCN655330:LCN655340 KSR655330:KSR655340 KIV655330:KIV655340 JYZ655330:JYZ655340 JPD655330:JPD655340 JFH655330:JFH655340 IVL655330:IVL655340 ILP655330:ILP655340 IBT655330:IBT655340 HRX655330:HRX655340 HIB655330:HIB655340 GYF655330:GYF655340 GOJ655330:GOJ655340 GEN655330:GEN655340 FUR655330:FUR655340 FKV655330:FKV655340 FAZ655330:FAZ655340 ERD655330:ERD655340 EHH655330:EHH655340 DXL655330:DXL655340 DNP655330:DNP655340 DDT655330:DDT655340 CTX655330:CTX655340 CKB655330:CKB655340 CAF655330:CAF655340 BQJ655330:BQJ655340 BGN655330:BGN655340 AWR655330:AWR655340 AMV655330:AMV655340 ACZ655330:ACZ655340 TD655330:TD655340 JH655330:JH655340 H655353:H655363 WVT589794:WVT589804 WLX589794:WLX589804 WCB589794:WCB589804 VSF589794:VSF589804 VIJ589794:VIJ589804 UYN589794:UYN589804 UOR589794:UOR589804 UEV589794:UEV589804 TUZ589794:TUZ589804 TLD589794:TLD589804 TBH589794:TBH589804 SRL589794:SRL589804 SHP589794:SHP589804 RXT589794:RXT589804 RNX589794:RNX589804 REB589794:REB589804 QUF589794:QUF589804 QKJ589794:QKJ589804 QAN589794:QAN589804 PQR589794:PQR589804 PGV589794:PGV589804 OWZ589794:OWZ589804 OND589794:OND589804 ODH589794:ODH589804 NTL589794:NTL589804 NJP589794:NJP589804 MZT589794:MZT589804 MPX589794:MPX589804 MGB589794:MGB589804 LWF589794:LWF589804 LMJ589794:LMJ589804 LCN589794:LCN589804 KSR589794:KSR589804 KIV589794:KIV589804 JYZ589794:JYZ589804 JPD589794:JPD589804 JFH589794:JFH589804 IVL589794:IVL589804 ILP589794:ILP589804 IBT589794:IBT589804 HRX589794:HRX589804 HIB589794:HIB589804 GYF589794:GYF589804 GOJ589794:GOJ589804 GEN589794:GEN589804 FUR589794:FUR589804 FKV589794:FKV589804 FAZ589794:FAZ589804 ERD589794:ERD589804 EHH589794:EHH589804 DXL589794:DXL589804 DNP589794:DNP589804 DDT589794:DDT589804 CTX589794:CTX589804 CKB589794:CKB589804 CAF589794:CAF589804 BQJ589794:BQJ589804 BGN589794:BGN589804 AWR589794:AWR589804 AMV589794:AMV589804 ACZ589794:ACZ589804 TD589794:TD589804 JH589794:JH589804 H589817:H589827 WVT524258:WVT524268 WLX524258:WLX524268 WCB524258:WCB524268 VSF524258:VSF524268 VIJ524258:VIJ524268 UYN524258:UYN524268 UOR524258:UOR524268 UEV524258:UEV524268 TUZ524258:TUZ524268 TLD524258:TLD524268 TBH524258:TBH524268 SRL524258:SRL524268 SHP524258:SHP524268 RXT524258:RXT524268 RNX524258:RNX524268 REB524258:REB524268 QUF524258:QUF524268 QKJ524258:QKJ524268 QAN524258:QAN524268 PQR524258:PQR524268 PGV524258:PGV524268 OWZ524258:OWZ524268 OND524258:OND524268 ODH524258:ODH524268 NTL524258:NTL524268 NJP524258:NJP524268 MZT524258:MZT524268 MPX524258:MPX524268 MGB524258:MGB524268 LWF524258:LWF524268 LMJ524258:LMJ524268 LCN524258:LCN524268 KSR524258:KSR524268 KIV524258:KIV524268 JYZ524258:JYZ524268 JPD524258:JPD524268 JFH524258:JFH524268 IVL524258:IVL524268 ILP524258:ILP524268 IBT524258:IBT524268 HRX524258:HRX524268 HIB524258:HIB524268 GYF524258:GYF524268 GOJ524258:GOJ524268 GEN524258:GEN524268 FUR524258:FUR524268 FKV524258:FKV524268 FAZ524258:FAZ524268 ERD524258:ERD524268 EHH524258:EHH524268 DXL524258:DXL524268 DNP524258:DNP524268 DDT524258:DDT524268 CTX524258:CTX524268 CKB524258:CKB524268 CAF524258:CAF524268 BQJ524258:BQJ524268 BGN524258:BGN524268 AWR524258:AWR524268 AMV524258:AMV524268 ACZ524258:ACZ524268 TD524258:TD524268 JH524258:JH524268 H524281:H524291 WVT458722:WVT458732 WLX458722:WLX458732 WCB458722:WCB458732 VSF458722:VSF458732 VIJ458722:VIJ458732 UYN458722:UYN458732 UOR458722:UOR458732 UEV458722:UEV458732 TUZ458722:TUZ458732 TLD458722:TLD458732 TBH458722:TBH458732 SRL458722:SRL458732 SHP458722:SHP458732 RXT458722:RXT458732 RNX458722:RNX458732 REB458722:REB458732 QUF458722:QUF458732 QKJ458722:QKJ458732 QAN458722:QAN458732 PQR458722:PQR458732 PGV458722:PGV458732 OWZ458722:OWZ458732 OND458722:OND458732 ODH458722:ODH458732 NTL458722:NTL458732 NJP458722:NJP458732 MZT458722:MZT458732 MPX458722:MPX458732 MGB458722:MGB458732 LWF458722:LWF458732 LMJ458722:LMJ458732 LCN458722:LCN458732 KSR458722:KSR458732 KIV458722:KIV458732 JYZ458722:JYZ458732 JPD458722:JPD458732 JFH458722:JFH458732 IVL458722:IVL458732 ILP458722:ILP458732 IBT458722:IBT458732 HRX458722:HRX458732 HIB458722:HIB458732 GYF458722:GYF458732 GOJ458722:GOJ458732 GEN458722:GEN458732 FUR458722:FUR458732 FKV458722:FKV458732 FAZ458722:FAZ458732 ERD458722:ERD458732 EHH458722:EHH458732 DXL458722:DXL458732 DNP458722:DNP458732 DDT458722:DDT458732 CTX458722:CTX458732 CKB458722:CKB458732 CAF458722:CAF458732 BQJ458722:BQJ458732 BGN458722:BGN458732 AWR458722:AWR458732 AMV458722:AMV458732 ACZ458722:ACZ458732 TD458722:TD458732 JH458722:JH458732 H458745:H458755 WVT393186:WVT393196 WLX393186:WLX393196 WCB393186:WCB393196 VSF393186:VSF393196 VIJ393186:VIJ393196 UYN393186:UYN393196 UOR393186:UOR393196 UEV393186:UEV393196 TUZ393186:TUZ393196 TLD393186:TLD393196 TBH393186:TBH393196 SRL393186:SRL393196 SHP393186:SHP393196 RXT393186:RXT393196 RNX393186:RNX393196 REB393186:REB393196 QUF393186:QUF393196 QKJ393186:QKJ393196 QAN393186:QAN393196 PQR393186:PQR393196 PGV393186:PGV393196 OWZ393186:OWZ393196 OND393186:OND393196 ODH393186:ODH393196 NTL393186:NTL393196 NJP393186:NJP393196 MZT393186:MZT393196 MPX393186:MPX393196 MGB393186:MGB393196 LWF393186:LWF393196 LMJ393186:LMJ393196 LCN393186:LCN393196 KSR393186:KSR393196 KIV393186:KIV393196 JYZ393186:JYZ393196 JPD393186:JPD393196 JFH393186:JFH393196 IVL393186:IVL393196 ILP393186:ILP393196 IBT393186:IBT393196 HRX393186:HRX393196 HIB393186:HIB393196 GYF393186:GYF393196 GOJ393186:GOJ393196 GEN393186:GEN393196 FUR393186:FUR393196 FKV393186:FKV393196 FAZ393186:FAZ393196 ERD393186:ERD393196 EHH393186:EHH393196 DXL393186:DXL393196 DNP393186:DNP393196 DDT393186:DDT393196 CTX393186:CTX393196 CKB393186:CKB393196 CAF393186:CAF393196 BQJ393186:BQJ393196 BGN393186:BGN393196 AWR393186:AWR393196 AMV393186:AMV393196 ACZ393186:ACZ393196 TD393186:TD393196 JH393186:JH393196 H393209:H393219 WVT327650:WVT327660 WLX327650:WLX327660 WCB327650:WCB327660 VSF327650:VSF327660 VIJ327650:VIJ327660 UYN327650:UYN327660 UOR327650:UOR327660 UEV327650:UEV327660 TUZ327650:TUZ327660 TLD327650:TLD327660 TBH327650:TBH327660 SRL327650:SRL327660 SHP327650:SHP327660 RXT327650:RXT327660 RNX327650:RNX327660 REB327650:REB327660 QUF327650:QUF327660 QKJ327650:QKJ327660 QAN327650:QAN327660 PQR327650:PQR327660 PGV327650:PGV327660 OWZ327650:OWZ327660 OND327650:OND327660 ODH327650:ODH327660 NTL327650:NTL327660 NJP327650:NJP327660 MZT327650:MZT327660 MPX327650:MPX327660 MGB327650:MGB327660 LWF327650:LWF327660 LMJ327650:LMJ327660 LCN327650:LCN327660 KSR327650:KSR327660 KIV327650:KIV327660 JYZ327650:JYZ327660 JPD327650:JPD327660 JFH327650:JFH327660 IVL327650:IVL327660 ILP327650:ILP327660 IBT327650:IBT327660 HRX327650:HRX327660 HIB327650:HIB327660 GYF327650:GYF327660 GOJ327650:GOJ327660 GEN327650:GEN327660 FUR327650:FUR327660 FKV327650:FKV327660 FAZ327650:FAZ327660 ERD327650:ERD327660 EHH327650:EHH327660 DXL327650:DXL327660 DNP327650:DNP327660 DDT327650:DDT327660 CTX327650:CTX327660 CKB327650:CKB327660 CAF327650:CAF327660 BQJ327650:BQJ327660 BGN327650:BGN327660 AWR327650:AWR327660 AMV327650:AMV327660 ACZ327650:ACZ327660 TD327650:TD327660 JH327650:JH327660 H327673:H327683 WVT262114:WVT262124 WLX262114:WLX262124 WCB262114:WCB262124 VSF262114:VSF262124 VIJ262114:VIJ262124 UYN262114:UYN262124 UOR262114:UOR262124 UEV262114:UEV262124 TUZ262114:TUZ262124 TLD262114:TLD262124 TBH262114:TBH262124 SRL262114:SRL262124 SHP262114:SHP262124 RXT262114:RXT262124 RNX262114:RNX262124 REB262114:REB262124 QUF262114:QUF262124 QKJ262114:QKJ262124 QAN262114:QAN262124 PQR262114:PQR262124 PGV262114:PGV262124 OWZ262114:OWZ262124 OND262114:OND262124 ODH262114:ODH262124 NTL262114:NTL262124 NJP262114:NJP262124 MZT262114:MZT262124 MPX262114:MPX262124 MGB262114:MGB262124 LWF262114:LWF262124 LMJ262114:LMJ262124 LCN262114:LCN262124 KSR262114:KSR262124 KIV262114:KIV262124 JYZ262114:JYZ262124 JPD262114:JPD262124 JFH262114:JFH262124 IVL262114:IVL262124 ILP262114:ILP262124 IBT262114:IBT262124 HRX262114:HRX262124 HIB262114:HIB262124 GYF262114:GYF262124 GOJ262114:GOJ262124 GEN262114:GEN262124 FUR262114:FUR262124 FKV262114:FKV262124 FAZ262114:FAZ262124 ERD262114:ERD262124 EHH262114:EHH262124 DXL262114:DXL262124 DNP262114:DNP262124 DDT262114:DDT262124 CTX262114:CTX262124 CKB262114:CKB262124 CAF262114:CAF262124 BQJ262114:BQJ262124 BGN262114:BGN262124 AWR262114:AWR262124 AMV262114:AMV262124 ACZ262114:ACZ262124 TD262114:TD262124 JH262114:JH262124 H262137:H262147 WVT196578:WVT196588 WLX196578:WLX196588 WCB196578:WCB196588 VSF196578:VSF196588 VIJ196578:VIJ196588 UYN196578:UYN196588 UOR196578:UOR196588 UEV196578:UEV196588 TUZ196578:TUZ196588 TLD196578:TLD196588 TBH196578:TBH196588 SRL196578:SRL196588 SHP196578:SHP196588 RXT196578:RXT196588 RNX196578:RNX196588 REB196578:REB196588 QUF196578:QUF196588 QKJ196578:QKJ196588 QAN196578:QAN196588 PQR196578:PQR196588 PGV196578:PGV196588 OWZ196578:OWZ196588 OND196578:OND196588 ODH196578:ODH196588 NTL196578:NTL196588 NJP196578:NJP196588 MZT196578:MZT196588 MPX196578:MPX196588 MGB196578:MGB196588 LWF196578:LWF196588 LMJ196578:LMJ196588 LCN196578:LCN196588 KSR196578:KSR196588 KIV196578:KIV196588 JYZ196578:JYZ196588 JPD196578:JPD196588 JFH196578:JFH196588 IVL196578:IVL196588 ILP196578:ILP196588 IBT196578:IBT196588 HRX196578:HRX196588 HIB196578:HIB196588 GYF196578:GYF196588 GOJ196578:GOJ196588 GEN196578:GEN196588 FUR196578:FUR196588 FKV196578:FKV196588 FAZ196578:FAZ196588 ERD196578:ERD196588 EHH196578:EHH196588 DXL196578:DXL196588 DNP196578:DNP196588 DDT196578:DDT196588 CTX196578:CTX196588 CKB196578:CKB196588 CAF196578:CAF196588 BQJ196578:BQJ196588 BGN196578:BGN196588 AWR196578:AWR196588 AMV196578:AMV196588 ACZ196578:ACZ196588 TD196578:TD196588 JH196578:JH196588 H196601:H196611 WVT131042:WVT131052 WLX131042:WLX131052 WCB131042:WCB131052 VSF131042:VSF131052 VIJ131042:VIJ131052 UYN131042:UYN131052 UOR131042:UOR131052 UEV131042:UEV131052 TUZ131042:TUZ131052 TLD131042:TLD131052 TBH131042:TBH131052 SRL131042:SRL131052 SHP131042:SHP131052 RXT131042:RXT131052 RNX131042:RNX131052 REB131042:REB131052 QUF131042:QUF131052 QKJ131042:QKJ131052 QAN131042:QAN131052 PQR131042:PQR131052 PGV131042:PGV131052 OWZ131042:OWZ131052 OND131042:OND131052 ODH131042:ODH131052 NTL131042:NTL131052 NJP131042:NJP131052 MZT131042:MZT131052 MPX131042:MPX131052 MGB131042:MGB131052 LWF131042:LWF131052 LMJ131042:LMJ131052 LCN131042:LCN131052 KSR131042:KSR131052 KIV131042:KIV131052 JYZ131042:JYZ131052 JPD131042:JPD131052 JFH131042:JFH131052 IVL131042:IVL131052 ILP131042:ILP131052 IBT131042:IBT131052 HRX131042:HRX131052 HIB131042:HIB131052 GYF131042:GYF131052 GOJ131042:GOJ131052 GEN131042:GEN131052 FUR131042:FUR131052 FKV131042:FKV131052 FAZ131042:FAZ131052 ERD131042:ERD131052 EHH131042:EHH131052 DXL131042:DXL131052 DNP131042:DNP131052 DDT131042:DDT131052 CTX131042:CTX131052 CKB131042:CKB131052 CAF131042:CAF131052 BQJ131042:BQJ131052 BGN131042:BGN131052 AWR131042:AWR131052 AMV131042:AMV131052 ACZ131042:ACZ131052 TD131042:TD131052 JH131042:JH131052 H131065:H131075 WVT65506:WVT65516 WLX65506:WLX65516 WCB65506:WCB65516 VSF65506:VSF65516 VIJ65506:VIJ65516 UYN65506:UYN65516 UOR65506:UOR65516 UEV65506:UEV65516 TUZ65506:TUZ65516 TLD65506:TLD65516 TBH65506:TBH65516 SRL65506:SRL65516 SHP65506:SHP65516 RXT65506:RXT65516 RNX65506:RNX65516 REB65506:REB65516 QUF65506:QUF65516 QKJ65506:QKJ65516 QAN65506:QAN65516 PQR65506:PQR65516 PGV65506:PGV65516 OWZ65506:OWZ65516 OND65506:OND65516 ODH65506:ODH65516 NTL65506:NTL65516 NJP65506:NJP65516 MZT65506:MZT65516 MPX65506:MPX65516 MGB65506:MGB65516 LWF65506:LWF65516 LMJ65506:LMJ65516 LCN65506:LCN65516 KSR65506:KSR65516 KIV65506:KIV65516 JYZ65506:JYZ65516 JPD65506:JPD65516 JFH65506:JFH65516 IVL65506:IVL65516 ILP65506:ILP65516 IBT65506:IBT65516 HRX65506:HRX65516 HIB65506:HIB65516 GYF65506:GYF65516 GOJ65506:GOJ65516 GEN65506:GEN65516 FUR65506:FUR65516 FKV65506:FKV65516 FAZ65506:FAZ65516 ERD65506:ERD65516 EHH65506:EHH65516 DXL65506:DXL65516 DNP65506:DNP65516 DDT65506:DDT65516 CTX65506:CTX65516 CKB65506:CKB65516 CAF65506:CAF65516 BQJ65506:BQJ65516 BGN65506:BGN65516 AWR65506:AWR65516 AMV65506:AMV65516 ACZ65506:ACZ65516 TD65506:TD65516 JH65506:JH65516 H65529:H65539 WLX983010:WLX983020" xr:uid="{D4E3FF19-F60F-4FF1-A7A4-54B203CAC1C5}">
      <formula1>$G$20:$G$35</formula1>
    </dataValidation>
    <dataValidation type="list" showInputMessage="1" showErrorMessage="1" sqref="L65529:L65539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WMA983010:WMA983020 WCE983010:WCE983020 VSI983010:VSI983020 VIM983010:VIM983020 UYQ983010:UYQ983020 UOU983010:UOU983020 UEY983010:UEY983020 TVC983010:TVC983020 TLG983010:TLG983020 TBK983010:TBK983020 SRO983010:SRO983020 SHS983010:SHS983020 RXW983010:RXW983020 ROA983010:ROA983020 REE983010:REE983020 QUI983010:QUI983020 QKM983010:QKM983020 QAQ983010:QAQ983020 PQU983010:PQU983020 PGY983010:PGY983020 OXC983010:OXC983020 ONG983010:ONG983020 ODK983010:ODK983020 NTO983010:NTO983020 NJS983010:NJS983020 MZW983010:MZW983020 MQA983010:MQA983020 MGE983010:MGE983020 LWI983010:LWI983020 LMM983010:LMM983020 LCQ983010:LCQ983020 KSU983010:KSU983020 KIY983010:KIY983020 JZC983010:JZC983020 JPG983010:JPG983020 JFK983010:JFK983020 IVO983010:IVO983020 ILS983010:ILS983020 IBW983010:IBW983020 HSA983010:HSA983020 HIE983010:HIE983020 GYI983010:GYI983020 GOM983010:GOM983020 GEQ983010:GEQ983020 FUU983010:FUU983020 FKY983010:FKY983020 FBC983010:FBC983020 ERG983010:ERG983020 EHK983010:EHK983020 DXO983010:DXO983020 DNS983010:DNS983020 DDW983010:DDW983020 CUA983010:CUA983020 CKE983010:CKE983020 CAI983010:CAI983020 BQM983010:BQM983020 BGQ983010:BGQ983020 AWU983010:AWU983020 AMY983010:AMY983020 ADC983010:ADC983020 TG983010:TG983020 JK983010:JK983020 L983033:L983043 WVW917474:WVW917484 WMA917474:WMA917484 WCE917474:WCE917484 VSI917474:VSI917484 VIM917474:VIM917484 UYQ917474:UYQ917484 UOU917474:UOU917484 UEY917474:UEY917484 TVC917474:TVC917484 TLG917474:TLG917484 TBK917474:TBK917484 SRO917474:SRO917484 SHS917474:SHS917484 RXW917474:RXW917484 ROA917474:ROA917484 REE917474:REE917484 QUI917474:QUI917484 QKM917474:QKM917484 QAQ917474:QAQ917484 PQU917474:PQU917484 PGY917474:PGY917484 OXC917474:OXC917484 ONG917474:ONG917484 ODK917474:ODK917484 NTO917474:NTO917484 NJS917474:NJS917484 MZW917474:MZW917484 MQA917474:MQA917484 MGE917474:MGE917484 LWI917474:LWI917484 LMM917474:LMM917484 LCQ917474:LCQ917484 KSU917474:KSU917484 KIY917474:KIY917484 JZC917474:JZC917484 JPG917474:JPG917484 JFK917474:JFK917484 IVO917474:IVO917484 ILS917474:ILS917484 IBW917474:IBW917484 HSA917474:HSA917484 HIE917474:HIE917484 GYI917474:GYI917484 GOM917474:GOM917484 GEQ917474:GEQ917484 FUU917474:FUU917484 FKY917474:FKY917484 FBC917474:FBC917484 ERG917474:ERG917484 EHK917474:EHK917484 DXO917474:DXO917484 DNS917474:DNS917484 DDW917474:DDW917484 CUA917474:CUA917484 CKE917474:CKE917484 CAI917474:CAI917484 BQM917474:BQM917484 BGQ917474:BGQ917484 AWU917474:AWU917484 AMY917474:AMY917484 ADC917474:ADC917484 TG917474:TG917484 JK917474:JK917484 L917497:L917507 WVW851938:WVW851948 WMA851938:WMA851948 WCE851938:WCE851948 VSI851938:VSI851948 VIM851938:VIM851948 UYQ851938:UYQ851948 UOU851938:UOU851948 UEY851938:UEY851948 TVC851938:TVC851948 TLG851938:TLG851948 TBK851938:TBK851948 SRO851938:SRO851948 SHS851938:SHS851948 RXW851938:RXW851948 ROA851938:ROA851948 REE851938:REE851948 QUI851938:QUI851948 QKM851938:QKM851948 QAQ851938:QAQ851948 PQU851938:PQU851948 PGY851938:PGY851948 OXC851938:OXC851948 ONG851938:ONG851948 ODK851938:ODK851948 NTO851938:NTO851948 NJS851938:NJS851948 MZW851938:MZW851948 MQA851938:MQA851948 MGE851938:MGE851948 LWI851938:LWI851948 LMM851938:LMM851948 LCQ851938:LCQ851948 KSU851938:KSU851948 KIY851938:KIY851948 JZC851938:JZC851948 JPG851938:JPG851948 JFK851938:JFK851948 IVO851938:IVO851948 ILS851938:ILS851948 IBW851938:IBW851948 HSA851938:HSA851948 HIE851938:HIE851948 GYI851938:GYI851948 GOM851938:GOM851948 GEQ851938:GEQ851948 FUU851938:FUU851948 FKY851938:FKY851948 FBC851938:FBC851948 ERG851938:ERG851948 EHK851938:EHK851948 DXO851938:DXO851948 DNS851938:DNS851948 DDW851938:DDW851948 CUA851938:CUA851948 CKE851938:CKE851948 CAI851938:CAI851948 BQM851938:BQM851948 BGQ851938:BGQ851948 AWU851938:AWU851948 AMY851938:AMY851948 ADC851938:ADC851948 TG851938:TG851948 JK851938:JK851948 L851961:L851971 WVW786402:WVW786412 WMA786402:WMA786412 WCE786402:WCE786412 VSI786402:VSI786412 VIM786402:VIM786412 UYQ786402:UYQ786412 UOU786402:UOU786412 UEY786402:UEY786412 TVC786402:TVC786412 TLG786402:TLG786412 TBK786402:TBK786412 SRO786402:SRO786412 SHS786402:SHS786412 RXW786402:RXW786412 ROA786402:ROA786412 REE786402:REE786412 QUI786402:QUI786412 QKM786402:QKM786412 QAQ786402:QAQ786412 PQU786402:PQU786412 PGY786402:PGY786412 OXC786402:OXC786412 ONG786402:ONG786412 ODK786402:ODK786412 NTO786402:NTO786412 NJS786402:NJS786412 MZW786402:MZW786412 MQA786402:MQA786412 MGE786402:MGE786412 LWI786402:LWI786412 LMM786402:LMM786412 LCQ786402:LCQ786412 KSU786402:KSU786412 KIY786402:KIY786412 JZC786402:JZC786412 JPG786402:JPG786412 JFK786402:JFK786412 IVO786402:IVO786412 ILS786402:ILS786412 IBW786402:IBW786412 HSA786402:HSA786412 HIE786402:HIE786412 GYI786402:GYI786412 GOM786402:GOM786412 GEQ786402:GEQ786412 FUU786402:FUU786412 FKY786402:FKY786412 FBC786402:FBC786412 ERG786402:ERG786412 EHK786402:EHK786412 DXO786402:DXO786412 DNS786402:DNS786412 DDW786402:DDW786412 CUA786402:CUA786412 CKE786402:CKE786412 CAI786402:CAI786412 BQM786402:BQM786412 BGQ786402:BGQ786412 AWU786402:AWU786412 AMY786402:AMY786412 ADC786402:ADC786412 TG786402:TG786412 JK786402:JK786412 L786425:L786435 WVW720866:WVW720876 WMA720866:WMA720876 WCE720866:WCE720876 VSI720866:VSI720876 VIM720866:VIM720876 UYQ720866:UYQ720876 UOU720866:UOU720876 UEY720866:UEY720876 TVC720866:TVC720876 TLG720866:TLG720876 TBK720866:TBK720876 SRO720866:SRO720876 SHS720866:SHS720876 RXW720866:RXW720876 ROA720866:ROA720876 REE720866:REE720876 QUI720866:QUI720876 QKM720866:QKM720876 QAQ720866:QAQ720876 PQU720866:PQU720876 PGY720866:PGY720876 OXC720866:OXC720876 ONG720866:ONG720876 ODK720866:ODK720876 NTO720866:NTO720876 NJS720866:NJS720876 MZW720866:MZW720876 MQA720866:MQA720876 MGE720866:MGE720876 LWI720866:LWI720876 LMM720866:LMM720876 LCQ720866:LCQ720876 KSU720866:KSU720876 KIY720866:KIY720876 JZC720866:JZC720876 JPG720866:JPG720876 JFK720866:JFK720876 IVO720866:IVO720876 ILS720866:ILS720876 IBW720866:IBW720876 HSA720866:HSA720876 HIE720866:HIE720876 GYI720866:GYI720876 GOM720866:GOM720876 GEQ720866:GEQ720876 FUU720866:FUU720876 FKY720866:FKY720876 FBC720866:FBC720876 ERG720866:ERG720876 EHK720866:EHK720876 DXO720866:DXO720876 DNS720866:DNS720876 DDW720866:DDW720876 CUA720866:CUA720876 CKE720866:CKE720876 CAI720866:CAI720876 BQM720866:BQM720876 BGQ720866:BGQ720876 AWU720866:AWU720876 AMY720866:AMY720876 ADC720866:ADC720876 TG720866:TG720876 JK720866:JK720876 L720889:L720899 WVW655330:WVW655340 WMA655330:WMA655340 WCE655330:WCE655340 VSI655330:VSI655340 VIM655330:VIM655340 UYQ655330:UYQ655340 UOU655330:UOU655340 UEY655330:UEY655340 TVC655330:TVC655340 TLG655330:TLG655340 TBK655330:TBK655340 SRO655330:SRO655340 SHS655330:SHS655340 RXW655330:RXW655340 ROA655330:ROA655340 REE655330:REE655340 QUI655330:QUI655340 QKM655330:QKM655340 QAQ655330:QAQ655340 PQU655330:PQU655340 PGY655330:PGY655340 OXC655330:OXC655340 ONG655330:ONG655340 ODK655330:ODK655340 NTO655330:NTO655340 NJS655330:NJS655340 MZW655330:MZW655340 MQA655330:MQA655340 MGE655330:MGE655340 LWI655330:LWI655340 LMM655330:LMM655340 LCQ655330:LCQ655340 KSU655330:KSU655340 KIY655330:KIY655340 JZC655330:JZC655340 JPG655330:JPG655340 JFK655330:JFK655340 IVO655330:IVO655340 ILS655330:ILS655340 IBW655330:IBW655340 HSA655330:HSA655340 HIE655330:HIE655340 GYI655330:GYI655340 GOM655330:GOM655340 GEQ655330:GEQ655340 FUU655330:FUU655340 FKY655330:FKY655340 FBC655330:FBC655340 ERG655330:ERG655340 EHK655330:EHK655340 DXO655330:DXO655340 DNS655330:DNS655340 DDW655330:DDW655340 CUA655330:CUA655340 CKE655330:CKE655340 CAI655330:CAI655340 BQM655330:BQM655340 BGQ655330:BGQ655340 AWU655330:AWU655340 AMY655330:AMY655340 ADC655330:ADC655340 TG655330:TG655340 JK655330:JK655340 L655353:L655363 WVW589794:WVW589804 WMA589794:WMA589804 WCE589794:WCE589804 VSI589794:VSI589804 VIM589794:VIM589804 UYQ589794:UYQ589804 UOU589794:UOU589804 UEY589794:UEY589804 TVC589794:TVC589804 TLG589794:TLG589804 TBK589794:TBK589804 SRO589794:SRO589804 SHS589794:SHS589804 RXW589794:RXW589804 ROA589794:ROA589804 REE589794:REE589804 QUI589794:QUI589804 QKM589794:QKM589804 QAQ589794:QAQ589804 PQU589794:PQU589804 PGY589794:PGY589804 OXC589794:OXC589804 ONG589794:ONG589804 ODK589794:ODK589804 NTO589794:NTO589804 NJS589794:NJS589804 MZW589794:MZW589804 MQA589794:MQA589804 MGE589794:MGE589804 LWI589794:LWI589804 LMM589794:LMM589804 LCQ589794:LCQ589804 KSU589794:KSU589804 KIY589794:KIY589804 JZC589794:JZC589804 JPG589794:JPG589804 JFK589794:JFK589804 IVO589794:IVO589804 ILS589794:ILS589804 IBW589794:IBW589804 HSA589794:HSA589804 HIE589794:HIE589804 GYI589794:GYI589804 GOM589794:GOM589804 GEQ589794:GEQ589804 FUU589794:FUU589804 FKY589794:FKY589804 FBC589794:FBC589804 ERG589794:ERG589804 EHK589794:EHK589804 DXO589794:DXO589804 DNS589794:DNS589804 DDW589794:DDW589804 CUA589794:CUA589804 CKE589794:CKE589804 CAI589794:CAI589804 BQM589794:BQM589804 BGQ589794:BGQ589804 AWU589794:AWU589804 AMY589794:AMY589804 ADC589794:ADC589804 TG589794:TG589804 JK589794:JK589804 L589817:L589827 WVW524258:WVW524268 WMA524258:WMA524268 WCE524258:WCE524268 VSI524258:VSI524268 VIM524258:VIM524268 UYQ524258:UYQ524268 UOU524258:UOU524268 UEY524258:UEY524268 TVC524258:TVC524268 TLG524258:TLG524268 TBK524258:TBK524268 SRO524258:SRO524268 SHS524258:SHS524268 RXW524258:RXW524268 ROA524258:ROA524268 REE524258:REE524268 QUI524258:QUI524268 QKM524258:QKM524268 QAQ524258:QAQ524268 PQU524258:PQU524268 PGY524258:PGY524268 OXC524258:OXC524268 ONG524258:ONG524268 ODK524258:ODK524268 NTO524258:NTO524268 NJS524258:NJS524268 MZW524258:MZW524268 MQA524258:MQA524268 MGE524258:MGE524268 LWI524258:LWI524268 LMM524258:LMM524268 LCQ524258:LCQ524268 KSU524258:KSU524268 KIY524258:KIY524268 JZC524258:JZC524268 JPG524258:JPG524268 JFK524258:JFK524268 IVO524258:IVO524268 ILS524258:ILS524268 IBW524258:IBW524268 HSA524258:HSA524268 HIE524258:HIE524268 GYI524258:GYI524268 GOM524258:GOM524268 GEQ524258:GEQ524268 FUU524258:FUU524268 FKY524258:FKY524268 FBC524258:FBC524268 ERG524258:ERG524268 EHK524258:EHK524268 DXO524258:DXO524268 DNS524258:DNS524268 DDW524258:DDW524268 CUA524258:CUA524268 CKE524258:CKE524268 CAI524258:CAI524268 BQM524258:BQM524268 BGQ524258:BGQ524268 AWU524258:AWU524268 AMY524258:AMY524268 ADC524258:ADC524268 TG524258:TG524268 JK524258:JK524268 L524281:L524291 WVW458722:WVW458732 WMA458722:WMA458732 WCE458722:WCE458732 VSI458722:VSI458732 VIM458722:VIM458732 UYQ458722:UYQ458732 UOU458722:UOU458732 UEY458722:UEY458732 TVC458722:TVC458732 TLG458722:TLG458732 TBK458722:TBK458732 SRO458722:SRO458732 SHS458722:SHS458732 RXW458722:RXW458732 ROA458722:ROA458732 REE458722:REE458732 QUI458722:QUI458732 QKM458722:QKM458732 QAQ458722:QAQ458732 PQU458722:PQU458732 PGY458722:PGY458732 OXC458722:OXC458732 ONG458722:ONG458732 ODK458722:ODK458732 NTO458722:NTO458732 NJS458722:NJS458732 MZW458722:MZW458732 MQA458722:MQA458732 MGE458722:MGE458732 LWI458722:LWI458732 LMM458722:LMM458732 LCQ458722:LCQ458732 KSU458722:KSU458732 KIY458722:KIY458732 JZC458722:JZC458732 JPG458722:JPG458732 JFK458722:JFK458732 IVO458722:IVO458732 ILS458722:ILS458732 IBW458722:IBW458732 HSA458722:HSA458732 HIE458722:HIE458732 GYI458722:GYI458732 GOM458722:GOM458732 GEQ458722:GEQ458732 FUU458722:FUU458732 FKY458722:FKY458732 FBC458722:FBC458732 ERG458722:ERG458732 EHK458722:EHK458732 DXO458722:DXO458732 DNS458722:DNS458732 DDW458722:DDW458732 CUA458722:CUA458732 CKE458722:CKE458732 CAI458722:CAI458732 BQM458722:BQM458732 BGQ458722:BGQ458732 AWU458722:AWU458732 AMY458722:AMY458732 ADC458722:ADC458732 TG458722:TG458732 JK458722:JK458732 L458745:L458755 WVW393186:WVW393196 WMA393186:WMA393196 WCE393186:WCE393196 VSI393186:VSI393196 VIM393186:VIM393196 UYQ393186:UYQ393196 UOU393186:UOU393196 UEY393186:UEY393196 TVC393186:TVC393196 TLG393186:TLG393196 TBK393186:TBK393196 SRO393186:SRO393196 SHS393186:SHS393196 RXW393186:RXW393196 ROA393186:ROA393196 REE393186:REE393196 QUI393186:QUI393196 QKM393186:QKM393196 QAQ393186:QAQ393196 PQU393186:PQU393196 PGY393186:PGY393196 OXC393186:OXC393196 ONG393186:ONG393196 ODK393186:ODK393196 NTO393186:NTO393196 NJS393186:NJS393196 MZW393186:MZW393196 MQA393186:MQA393196 MGE393186:MGE393196 LWI393186:LWI393196 LMM393186:LMM393196 LCQ393186:LCQ393196 KSU393186:KSU393196 KIY393186:KIY393196 JZC393186:JZC393196 JPG393186:JPG393196 JFK393186:JFK393196 IVO393186:IVO393196 ILS393186:ILS393196 IBW393186:IBW393196 HSA393186:HSA393196 HIE393186:HIE393196 GYI393186:GYI393196 GOM393186:GOM393196 GEQ393186:GEQ393196 FUU393186:FUU393196 FKY393186:FKY393196 FBC393186:FBC393196 ERG393186:ERG393196 EHK393186:EHK393196 DXO393186:DXO393196 DNS393186:DNS393196 DDW393186:DDW393196 CUA393186:CUA393196 CKE393186:CKE393196 CAI393186:CAI393196 BQM393186:BQM393196 BGQ393186:BGQ393196 AWU393186:AWU393196 AMY393186:AMY393196 ADC393186:ADC393196 TG393186:TG393196 JK393186:JK393196 L393209:L393219 WVW327650:WVW327660 WMA327650:WMA327660 WCE327650:WCE327660 VSI327650:VSI327660 VIM327650:VIM327660 UYQ327650:UYQ327660 UOU327650:UOU327660 UEY327650:UEY327660 TVC327650:TVC327660 TLG327650:TLG327660 TBK327650:TBK327660 SRO327650:SRO327660 SHS327650:SHS327660 RXW327650:RXW327660 ROA327650:ROA327660 REE327650:REE327660 QUI327650:QUI327660 QKM327650:QKM327660 QAQ327650:QAQ327660 PQU327650:PQU327660 PGY327650:PGY327660 OXC327650:OXC327660 ONG327650:ONG327660 ODK327650:ODK327660 NTO327650:NTO327660 NJS327650:NJS327660 MZW327650:MZW327660 MQA327650:MQA327660 MGE327650:MGE327660 LWI327650:LWI327660 LMM327650:LMM327660 LCQ327650:LCQ327660 KSU327650:KSU327660 KIY327650:KIY327660 JZC327650:JZC327660 JPG327650:JPG327660 JFK327650:JFK327660 IVO327650:IVO327660 ILS327650:ILS327660 IBW327650:IBW327660 HSA327650:HSA327660 HIE327650:HIE327660 GYI327650:GYI327660 GOM327650:GOM327660 GEQ327650:GEQ327660 FUU327650:FUU327660 FKY327650:FKY327660 FBC327650:FBC327660 ERG327650:ERG327660 EHK327650:EHK327660 DXO327650:DXO327660 DNS327650:DNS327660 DDW327650:DDW327660 CUA327650:CUA327660 CKE327650:CKE327660 CAI327650:CAI327660 BQM327650:BQM327660 BGQ327650:BGQ327660 AWU327650:AWU327660 AMY327650:AMY327660 ADC327650:ADC327660 TG327650:TG327660 JK327650:JK327660 L327673:L327683 WVW262114:WVW262124 WMA262114:WMA262124 WCE262114:WCE262124 VSI262114:VSI262124 VIM262114:VIM262124 UYQ262114:UYQ262124 UOU262114:UOU262124 UEY262114:UEY262124 TVC262114:TVC262124 TLG262114:TLG262124 TBK262114:TBK262124 SRO262114:SRO262124 SHS262114:SHS262124 RXW262114:RXW262124 ROA262114:ROA262124 REE262114:REE262124 QUI262114:QUI262124 QKM262114:QKM262124 QAQ262114:QAQ262124 PQU262114:PQU262124 PGY262114:PGY262124 OXC262114:OXC262124 ONG262114:ONG262124 ODK262114:ODK262124 NTO262114:NTO262124 NJS262114:NJS262124 MZW262114:MZW262124 MQA262114:MQA262124 MGE262114:MGE262124 LWI262114:LWI262124 LMM262114:LMM262124 LCQ262114:LCQ262124 KSU262114:KSU262124 KIY262114:KIY262124 JZC262114:JZC262124 JPG262114:JPG262124 JFK262114:JFK262124 IVO262114:IVO262124 ILS262114:ILS262124 IBW262114:IBW262124 HSA262114:HSA262124 HIE262114:HIE262124 GYI262114:GYI262124 GOM262114:GOM262124 GEQ262114:GEQ262124 FUU262114:FUU262124 FKY262114:FKY262124 FBC262114:FBC262124 ERG262114:ERG262124 EHK262114:EHK262124 DXO262114:DXO262124 DNS262114:DNS262124 DDW262114:DDW262124 CUA262114:CUA262124 CKE262114:CKE262124 CAI262114:CAI262124 BQM262114:BQM262124 BGQ262114:BGQ262124 AWU262114:AWU262124 AMY262114:AMY262124 ADC262114:ADC262124 TG262114:TG262124 JK262114:JK262124 L262137:L262147 WVW196578:WVW196588 WMA196578:WMA196588 WCE196578:WCE196588 VSI196578:VSI196588 VIM196578:VIM196588 UYQ196578:UYQ196588 UOU196578:UOU196588 UEY196578:UEY196588 TVC196578:TVC196588 TLG196578:TLG196588 TBK196578:TBK196588 SRO196578:SRO196588 SHS196578:SHS196588 RXW196578:RXW196588 ROA196578:ROA196588 REE196578:REE196588 QUI196578:QUI196588 QKM196578:QKM196588 QAQ196578:QAQ196588 PQU196578:PQU196588 PGY196578:PGY196588 OXC196578:OXC196588 ONG196578:ONG196588 ODK196578:ODK196588 NTO196578:NTO196588 NJS196578:NJS196588 MZW196578:MZW196588 MQA196578:MQA196588 MGE196578:MGE196588 LWI196578:LWI196588 LMM196578:LMM196588 LCQ196578:LCQ196588 KSU196578:KSU196588 KIY196578:KIY196588 JZC196578:JZC196588 JPG196578:JPG196588 JFK196578:JFK196588 IVO196578:IVO196588 ILS196578:ILS196588 IBW196578:IBW196588 HSA196578:HSA196588 HIE196578:HIE196588 GYI196578:GYI196588 GOM196578:GOM196588 GEQ196578:GEQ196588 FUU196578:FUU196588 FKY196578:FKY196588 FBC196578:FBC196588 ERG196578:ERG196588 EHK196578:EHK196588 DXO196578:DXO196588 DNS196578:DNS196588 DDW196578:DDW196588 CUA196578:CUA196588 CKE196578:CKE196588 CAI196578:CAI196588 BQM196578:BQM196588 BGQ196578:BGQ196588 AWU196578:AWU196588 AMY196578:AMY196588 ADC196578:ADC196588 TG196578:TG196588 JK196578:JK196588 L196601:L196611 WVW131042:WVW131052 WMA131042:WMA131052 WCE131042:WCE131052 VSI131042:VSI131052 VIM131042:VIM131052 UYQ131042:UYQ131052 UOU131042:UOU131052 UEY131042:UEY131052 TVC131042:TVC131052 TLG131042:TLG131052 TBK131042:TBK131052 SRO131042:SRO131052 SHS131042:SHS131052 RXW131042:RXW131052 ROA131042:ROA131052 REE131042:REE131052 QUI131042:QUI131052 QKM131042:QKM131052 QAQ131042:QAQ131052 PQU131042:PQU131052 PGY131042:PGY131052 OXC131042:OXC131052 ONG131042:ONG131052 ODK131042:ODK131052 NTO131042:NTO131052 NJS131042:NJS131052 MZW131042:MZW131052 MQA131042:MQA131052 MGE131042:MGE131052 LWI131042:LWI131052 LMM131042:LMM131052 LCQ131042:LCQ131052 KSU131042:KSU131052 KIY131042:KIY131052 JZC131042:JZC131052 JPG131042:JPG131052 JFK131042:JFK131052 IVO131042:IVO131052 ILS131042:ILS131052 IBW131042:IBW131052 HSA131042:HSA131052 HIE131042:HIE131052 GYI131042:GYI131052 GOM131042:GOM131052 GEQ131042:GEQ131052 FUU131042:FUU131052 FKY131042:FKY131052 FBC131042:FBC131052 ERG131042:ERG131052 EHK131042:EHK131052 DXO131042:DXO131052 DNS131042:DNS131052 DDW131042:DDW131052 CUA131042:CUA131052 CKE131042:CKE131052 CAI131042:CAI131052 BQM131042:BQM131052 BGQ131042:BGQ131052 AWU131042:AWU131052 AMY131042:AMY131052 ADC131042:ADC131052 TG131042:TG131052 JK131042:JK131052 L131065:L131075 WVW65506:WVW65516 WMA65506:WMA65516 WCE65506:WCE65516 VSI65506:VSI65516 VIM65506:VIM65516 UYQ65506:UYQ65516 UOU65506:UOU65516 UEY65506:UEY65516 TVC65506:TVC65516 TLG65506:TLG65516 TBK65506:TBK65516 SRO65506:SRO65516 SHS65506:SHS65516 RXW65506:RXW65516 ROA65506:ROA65516 REE65506:REE65516 QUI65506:QUI65516 QKM65506:QKM65516 QAQ65506:QAQ65516 PQU65506:PQU65516 PGY65506:PGY65516 OXC65506:OXC65516 ONG65506:ONG65516 ODK65506:ODK65516 NTO65506:NTO65516 NJS65506:NJS65516 MZW65506:MZW65516 MQA65506:MQA65516 MGE65506:MGE65516 LWI65506:LWI65516 LMM65506:LMM65516 LCQ65506:LCQ65516 KSU65506:KSU65516 KIY65506:KIY65516 JZC65506:JZC65516 JPG65506:JPG65516 JFK65506:JFK65516 IVO65506:IVO65516 ILS65506:ILS65516 IBW65506:IBW65516 HSA65506:HSA65516 HIE65506:HIE65516 GYI65506:GYI65516 GOM65506:GOM65516 GEQ65506:GEQ65516 FUU65506:FUU65516 FKY65506:FKY65516 FBC65506:FBC65516 ERG65506:ERG65516 EHK65506:EHK65516 DXO65506:DXO65516 DNS65506:DNS65516 DDW65506:DDW65516 CUA65506:CUA65516 CKE65506:CKE65516 CAI65506:CAI65516 BQM65506:BQM65516 BGQ65506:BGQ65516 AWU65506:AWU65516 AMY65506:AMY65516 ADC65506:ADC65516 TG65506:TG65516 JK65506:JK65516 WVW983010:WVW983020" xr:uid="{8D486BA0-6CFB-407B-8E15-5CC63E115790}">
      <formula1>$N$20:$N$365</formula1>
    </dataValidation>
    <dataValidation type="list" showInputMessage="1" showErrorMessage="1" sqref="M65530:M65540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WVX983010:WVX983020 JL65506:JL65516 TH65506:TH65516 ADD65506:ADD65516 AMZ65506:AMZ65516 AWV65506:AWV65516 BGR65506:BGR65516 BQN65506:BQN65516 CAJ65506:CAJ65516 CKF65506:CKF65516 CUB65506:CUB65516 DDX65506:DDX65516 DNT65506:DNT65516 DXP65506:DXP65516 EHL65506:EHL65516 ERH65506:ERH65516 FBD65506:FBD65516 FKZ65506:FKZ65516 FUV65506:FUV65516 GER65506:GER65516 GON65506:GON65516 GYJ65506:GYJ65516 HIF65506:HIF65516 HSB65506:HSB65516 IBX65506:IBX65516 ILT65506:ILT65516 IVP65506:IVP65516 JFL65506:JFL65516 JPH65506:JPH65516 JZD65506:JZD65516 KIZ65506:KIZ65516 KSV65506:KSV65516 LCR65506:LCR65516 LMN65506:LMN65516 LWJ65506:LWJ65516 MGF65506:MGF65516 MQB65506:MQB65516 MZX65506:MZX65516 NJT65506:NJT65516 NTP65506:NTP65516 ODL65506:ODL65516 ONH65506:ONH65516 OXD65506:OXD65516 PGZ65506:PGZ65516 PQV65506:PQV65516 QAR65506:QAR65516 QKN65506:QKN65516 QUJ65506:QUJ65516 REF65506:REF65516 ROB65506:ROB65516 RXX65506:RXX65516 SHT65506:SHT65516 SRP65506:SRP65516 TBL65506:TBL65516 TLH65506:TLH65516 TVD65506:TVD65516 UEZ65506:UEZ65516 UOV65506:UOV65516 UYR65506:UYR65516 VIN65506:VIN65516 VSJ65506:VSJ65516 WCF65506:WCF65516 WMB65506:WMB65516 WVX65506:WVX65516 M131066:M131076 JL131042:JL131052 TH131042:TH131052 ADD131042:ADD131052 AMZ131042:AMZ131052 AWV131042:AWV131052 BGR131042:BGR131052 BQN131042:BQN131052 CAJ131042:CAJ131052 CKF131042:CKF131052 CUB131042:CUB131052 DDX131042:DDX131052 DNT131042:DNT131052 DXP131042:DXP131052 EHL131042:EHL131052 ERH131042:ERH131052 FBD131042:FBD131052 FKZ131042:FKZ131052 FUV131042:FUV131052 GER131042:GER131052 GON131042:GON131052 GYJ131042:GYJ131052 HIF131042:HIF131052 HSB131042:HSB131052 IBX131042:IBX131052 ILT131042:ILT131052 IVP131042:IVP131052 JFL131042:JFL131052 JPH131042:JPH131052 JZD131042:JZD131052 KIZ131042:KIZ131052 KSV131042:KSV131052 LCR131042:LCR131052 LMN131042:LMN131052 LWJ131042:LWJ131052 MGF131042:MGF131052 MQB131042:MQB131052 MZX131042:MZX131052 NJT131042:NJT131052 NTP131042:NTP131052 ODL131042:ODL131052 ONH131042:ONH131052 OXD131042:OXD131052 PGZ131042:PGZ131052 PQV131042:PQV131052 QAR131042:QAR131052 QKN131042:QKN131052 QUJ131042:QUJ131052 REF131042:REF131052 ROB131042:ROB131052 RXX131042:RXX131052 SHT131042:SHT131052 SRP131042:SRP131052 TBL131042:TBL131052 TLH131042:TLH131052 TVD131042:TVD131052 UEZ131042:UEZ131052 UOV131042:UOV131052 UYR131042:UYR131052 VIN131042:VIN131052 VSJ131042:VSJ131052 WCF131042:WCF131052 WMB131042:WMB131052 WVX131042:WVX131052 M196602:M196612 JL196578:JL196588 TH196578:TH196588 ADD196578:ADD196588 AMZ196578:AMZ196588 AWV196578:AWV196588 BGR196578:BGR196588 BQN196578:BQN196588 CAJ196578:CAJ196588 CKF196578:CKF196588 CUB196578:CUB196588 DDX196578:DDX196588 DNT196578:DNT196588 DXP196578:DXP196588 EHL196578:EHL196588 ERH196578:ERH196588 FBD196578:FBD196588 FKZ196578:FKZ196588 FUV196578:FUV196588 GER196578:GER196588 GON196578:GON196588 GYJ196578:GYJ196588 HIF196578:HIF196588 HSB196578:HSB196588 IBX196578:IBX196588 ILT196578:ILT196588 IVP196578:IVP196588 JFL196578:JFL196588 JPH196578:JPH196588 JZD196578:JZD196588 KIZ196578:KIZ196588 KSV196578:KSV196588 LCR196578:LCR196588 LMN196578:LMN196588 LWJ196578:LWJ196588 MGF196578:MGF196588 MQB196578:MQB196588 MZX196578:MZX196588 NJT196578:NJT196588 NTP196578:NTP196588 ODL196578:ODL196588 ONH196578:ONH196588 OXD196578:OXD196588 PGZ196578:PGZ196588 PQV196578:PQV196588 QAR196578:QAR196588 QKN196578:QKN196588 QUJ196578:QUJ196588 REF196578:REF196588 ROB196578:ROB196588 RXX196578:RXX196588 SHT196578:SHT196588 SRP196578:SRP196588 TBL196578:TBL196588 TLH196578:TLH196588 TVD196578:TVD196588 UEZ196578:UEZ196588 UOV196578:UOV196588 UYR196578:UYR196588 VIN196578:VIN196588 VSJ196578:VSJ196588 WCF196578:WCF196588 WMB196578:WMB196588 WVX196578:WVX196588 M262138:M262148 JL262114:JL262124 TH262114:TH262124 ADD262114:ADD262124 AMZ262114:AMZ262124 AWV262114:AWV262124 BGR262114:BGR262124 BQN262114:BQN262124 CAJ262114:CAJ262124 CKF262114:CKF262124 CUB262114:CUB262124 DDX262114:DDX262124 DNT262114:DNT262124 DXP262114:DXP262124 EHL262114:EHL262124 ERH262114:ERH262124 FBD262114:FBD262124 FKZ262114:FKZ262124 FUV262114:FUV262124 GER262114:GER262124 GON262114:GON262124 GYJ262114:GYJ262124 HIF262114:HIF262124 HSB262114:HSB262124 IBX262114:IBX262124 ILT262114:ILT262124 IVP262114:IVP262124 JFL262114:JFL262124 JPH262114:JPH262124 JZD262114:JZD262124 KIZ262114:KIZ262124 KSV262114:KSV262124 LCR262114:LCR262124 LMN262114:LMN262124 LWJ262114:LWJ262124 MGF262114:MGF262124 MQB262114:MQB262124 MZX262114:MZX262124 NJT262114:NJT262124 NTP262114:NTP262124 ODL262114:ODL262124 ONH262114:ONH262124 OXD262114:OXD262124 PGZ262114:PGZ262124 PQV262114:PQV262124 QAR262114:QAR262124 QKN262114:QKN262124 QUJ262114:QUJ262124 REF262114:REF262124 ROB262114:ROB262124 RXX262114:RXX262124 SHT262114:SHT262124 SRP262114:SRP262124 TBL262114:TBL262124 TLH262114:TLH262124 TVD262114:TVD262124 UEZ262114:UEZ262124 UOV262114:UOV262124 UYR262114:UYR262124 VIN262114:VIN262124 VSJ262114:VSJ262124 WCF262114:WCF262124 WMB262114:WMB262124 WVX262114:WVX262124 M327674:M327684 JL327650:JL327660 TH327650:TH327660 ADD327650:ADD327660 AMZ327650:AMZ327660 AWV327650:AWV327660 BGR327650:BGR327660 BQN327650:BQN327660 CAJ327650:CAJ327660 CKF327650:CKF327660 CUB327650:CUB327660 DDX327650:DDX327660 DNT327650:DNT327660 DXP327650:DXP327660 EHL327650:EHL327660 ERH327650:ERH327660 FBD327650:FBD327660 FKZ327650:FKZ327660 FUV327650:FUV327660 GER327650:GER327660 GON327650:GON327660 GYJ327650:GYJ327660 HIF327650:HIF327660 HSB327650:HSB327660 IBX327650:IBX327660 ILT327650:ILT327660 IVP327650:IVP327660 JFL327650:JFL327660 JPH327650:JPH327660 JZD327650:JZD327660 KIZ327650:KIZ327660 KSV327650:KSV327660 LCR327650:LCR327660 LMN327650:LMN327660 LWJ327650:LWJ327660 MGF327650:MGF327660 MQB327650:MQB327660 MZX327650:MZX327660 NJT327650:NJT327660 NTP327650:NTP327660 ODL327650:ODL327660 ONH327650:ONH327660 OXD327650:OXD327660 PGZ327650:PGZ327660 PQV327650:PQV327660 QAR327650:QAR327660 QKN327650:QKN327660 QUJ327650:QUJ327660 REF327650:REF327660 ROB327650:ROB327660 RXX327650:RXX327660 SHT327650:SHT327660 SRP327650:SRP327660 TBL327650:TBL327660 TLH327650:TLH327660 TVD327650:TVD327660 UEZ327650:UEZ327660 UOV327650:UOV327660 UYR327650:UYR327660 VIN327650:VIN327660 VSJ327650:VSJ327660 WCF327650:WCF327660 WMB327650:WMB327660 WVX327650:WVX327660 M393210:M393220 JL393186:JL393196 TH393186:TH393196 ADD393186:ADD393196 AMZ393186:AMZ393196 AWV393186:AWV393196 BGR393186:BGR393196 BQN393186:BQN393196 CAJ393186:CAJ393196 CKF393186:CKF393196 CUB393186:CUB393196 DDX393186:DDX393196 DNT393186:DNT393196 DXP393186:DXP393196 EHL393186:EHL393196 ERH393186:ERH393196 FBD393186:FBD393196 FKZ393186:FKZ393196 FUV393186:FUV393196 GER393186:GER393196 GON393186:GON393196 GYJ393186:GYJ393196 HIF393186:HIF393196 HSB393186:HSB393196 IBX393186:IBX393196 ILT393186:ILT393196 IVP393186:IVP393196 JFL393186:JFL393196 JPH393186:JPH393196 JZD393186:JZD393196 KIZ393186:KIZ393196 KSV393186:KSV393196 LCR393186:LCR393196 LMN393186:LMN393196 LWJ393186:LWJ393196 MGF393186:MGF393196 MQB393186:MQB393196 MZX393186:MZX393196 NJT393186:NJT393196 NTP393186:NTP393196 ODL393186:ODL393196 ONH393186:ONH393196 OXD393186:OXD393196 PGZ393186:PGZ393196 PQV393186:PQV393196 QAR393186:QAR393196 QKN393186:QKN393196 QUJ393186:QUJ393196 REF393186:REF393196 ROB393186:ROB393196 RXX393186:RXX393196 SHT393186:SHT393196 SRP393186:SRP393196 TBL393186:TBL393196 TLH393186:TLH393196 TVD393186:TVD393196 UEZ393186:UEZ393196 UOV393186:UOV393196 UYR393186:UYR393196 VIN393186:VIN393196 VSJ393186:VSJ393196 WCF393186:WCF393196 WMB393186:WMB393196 WVX393186:WVX393196 M458746:M458756 JL458722:JL458732 TH458722:TH458732 ADD458722:ADD458732 AMZ458722:AMZ458732 AWV458722:AWV458732 BGR458722:BGR458732 BQN458722:BQN458732 CAJ458722:CAJ458732 CKF458722:CKF458732 CUB458722:CUB458732 DDX458722:DDX458732 DNT458722:DNT458732 DXP458722:DXP458732 EHL458722:EHL458732 ERH458722:ERH458732 FBD458722:FBD458732 FKZ458722:FKZ458732 FUV458722:FUV458732 GER458722:GER458732 GON458722:GON458732 GYJ458722:GYJ458732 HIF458722:HIF458732 HSB458722:HSB458732 IBX458722:IBX458732 ILT458722:ILT458732 IVP458722:IVP458732 JFL458722:JFL458732 JPH458722:JPH458732 JZD458722:JZD458732 KIZ458722:KIZ458732 KSV458722:KSV458732 LCR458722:LCR458732 LMN458722:LMN458732 LWJ458722:LWJ458732 MGF458722:MGF458732 MQB458722:MQB458732 MZX458722:MZX458732 NJT458722:NJT458732 NTP458722:NTP458732 ODL458722:ODL458732 ONH458722:ONH458732 OXD458722:OXD458732 PGZ458722:PGZ458732 PQV458722:PQV458732 QAR458722:QAR458732 QKN458722:QKN458732 QUJ458722:QUJ458732 REF458722:REF458732 ROB458722:ROB458732 RXX458722:RXX458732 SHT458722:SHT458732 SRP458722:SRP458732 TBL458722:TBL458732 TLH458722:TLH458732 TVD458722:TVD458732 UEZ458722:UEZ458732 UOV458722:UOV458732 UYR458722:UYR458732 VIN458722:VIN458732 VSJ458722:VSJ458732 WCF458722:WCF458732 WMB458722:WMB458732 WVX458722:WVX458732 M524282:M524292 JL524258:JL524268 TH524258:TH524268 ADD524258:ADD524268 AMZ524258:AMZ524268 AWV524258:AWV524268 BGR524258:BGR524268 BQN524258:BQN524268 CAJ524258:CAJ524268 CKF524258:CKF524268 CUB524258:CUB524268 DDX524258:DDX524268 DNT524258:DNT524268 DXP524258:DXP524268 EHL524258:EHL524268 ERH524258:ERH524268 FBD524258:FBD524268 FKZ524258:FKZ524268 FUV524258:FUV524268 GER524258:GER524268 GON524258:GON524268 GYJ524258:GYJ524268 HIF524258:HIF524268 HSB524258:HSB524268 IBX524258:IBX524268 ILT524258:ILT524268 IVP524258:IVP524268 JFL524258:JFL524268 JPH524258:JPH524268 JZD524258:JZD524268 KIZ524258:KIZ524268 KSV524258:KSV524268 LCR524258:LCR524268 LMN524258:LMN524268 LWJ524258:LWJ524268 MGF524258:MGF524268 MQB524258:MQB524268 MZX524258:MZX524268 NJT524258:NJT524268 NTP524258:NTP524268 ODL524258:ODL524268 ONH524258:ONH524268 OXD524258:OXD524268 PGZ524258:PGZ524268 PQV524258:PQV524268 QAR524258:QAR524268 QKN524258:QKN524268 QUJ524258:QUJ524268 REF524258:REF524268 ROB524258:ROB524268 RXX524258:RXX524268 SHT524258:SHT524268 SRP524258:SRP524268 TBL524258:TBL524268 TLH524258:TLH524268 TVD524258:TVD524268 UEZ524258:UEZ524268 UOV524258:UOV524268 UYR524258:UYR524268 VIN524258:VIN524268 VSJ524258:VSJ524268 WCF524258:WCF524268 WMB524258:WMB524268 WVX524258:WVX524268 M589818:M589828 JL589794:JL589804 TH589794:TH589804 ADD589794:ADD589804 AMZ589794:AMZ589804 AWV589794:AWV589804 BGR589794:BGR589804 BQN589794:BQN589804 CAJ589794:CAJ589804 CKF589794:CKF589804 CUB589794:CUB589804 DDX589794:DDX589804 DNT589794:DNT589804 DXP589794:DXP589804 EHL589794:EHL589804 ERH589794:ERH589804 FBD589794:FBD589804 FKZ589794:FKZ589804 FUV589794:FUV589804 GER589794:GER589804 GON589794:GON589804 GYJ589794:GYJ589804 HIF589794:HIF589804 HSB589794:HSB589804 IBX589794:IBX589804 ILT589794:ILT589804 IVP589794:IVP589804 JFL589794:JFL589804 JPH589794:JPH589804 JZD589794:JZD589804 KIZ589794:KIZ589804 KSV589794:KSV589804 LCR589794:LCR589804 LMN589794:LMN589804 LWJ589794:LWJ589804 MGF589794:MGF589804 MQB589794:MQB589804 MZX589794:MZX589804 NJT589794:NJT589804 NTP589794:NTP589804 ODL589794:ODL589804 ONH589794:ONH589804 OXD589794:OXD589804 PGZ589794:PGZ589804 PQV589794:PQV589804 QAR589794:QAR589804 QKN589794:QKN589804 QUJ589794:QUJ589804 REF589794:REF589804 ROB589794:ROB589804 RXX589794:RXX589804 SHT589794:SHT589804 SRP589794:SRP589804 TBL589794:TBL589804 TLH589794:TLH589804 TVD589794:TVD589804 UEZ589794:UEZ589804 UOV589794:UOV589804 UYR589794:UYR589804 VIN589794:VIN589804 VSJ589794:VSJ589804 WCF589794:WCF589804 WMB589794:WMB589804 WVX589794:WVX589804 M655354:M655364 JL655330:JL655340 TH655330:TH655340 ADD655330:ADD655340 AMZ655330:AMZ655340 AWV655330:AWV655340 BGR655330:BGR655340 BQN655330:BQN655340 CAJ655330:CAJ655340 CKF655330:CKF655340 CUB655330:CUB655340 DDX655330:DDX655340 DNT655330:DNT655340 DXP655330:DXP655340 EHL655330:EHL655340 ERH655330:ERH655340 FBD655330:FBD655340 FKZ655330:FKZ655340 FUV655330:FUV655340 GER655330:GER655340 GON655330:GON655340 GYJ655330:GYJ655340 HIF655330:HIF655340 HSB655330:HSB655340 IBX655330:IBX655340 ILT655330:ILT655340 IVP655330:IVP655340 JFL655330:JFL655340 JPH655330:JPH655340 JZD655330:JZD655340 KIZ655330:KIZ655340 KSV655330:KSV655340 LCR655330:LCR655340 LMN655330:LMN655340 LWJ655330:LWJ655340 MGF655330:MGF655340 MQB655330:MQB655340 MZX655330:MZX655340 NJT655330:NJT655340 NTP655330:NTP655340 ODL655330:ODL655340 ONH655330:ONH655340 OXD655330:OXD655340 PGZ655330:PGZ655340 PQV655330:PQV655340 QAR655330:QAR655340 QKN655330:QKN655340 QUJ655330:QUJ655340 REF655330:REF655340 ROB655330:ROB655340 RXX655330:RXX655340 SHT655330:SHT655340 SRP655330:SRP655340 TBL655330:TBL655340 TLH655330:TLH655340 TVD655330:TVD655340 UEZ655330:UEZ655340 UOV655330:UOV655340 UYR655330:UYR655340 VIN655330:VIN655340 VSJ655330:VSJ655340 WCF655330:WCF655340 WMB655330:WMB655340 WVX655330:WVX655340 M720890:M720900 JL720866:JL720876 TH720866:TH720876 ADD720866:ADD720876 AMZ720866:AMZ720876 AWV720866:AWV720876 BGR720866:BGR720876 BQN720866:BQN720876 CAJ720866:CAJ720876 CKF720866:CKF720876 CUB720866:CUB720876 DDX720866:DDX720876 DNT720866:DNT720876 DXP720866:DXP720876 EHL720866:EHL720876 ERH720866:ERH720876 FBD720866:FBD720876 FKZ720866:FKZ720876 FUV720866:FUV720876 GER720866:GER720876 GON720866:GON720876 GYJ720866:GYJ720876 HIF720866:HIF720876 HSB720866:HSB720876 IBX720866:IBX720876 ILT720866:ILT720876 IVP720866:IVP720876 JFL720866:JFL720876 JPH720866:JPH720876 JZD720866:JZD720876 KIZ720866:KIZ720876 KSV720866:KSV720876 LCR720866:LCR720876 LMN720866:LMN720876 LWJ720866:LWJ720876 MGF720866:MGF720876 MQB720866:MQB720876 MZX720866:MZX720876 NJT720866:NJT720876 NTP720866:NTP720876 ODL720866:ODL720876 ONH720866:ONH720876 OXD720866:OXD720876 PGZ720866:PGZ720876 PQV720866:PQV720876 QAR720866:QAR720876 QKN720866:QKN720876 QUJ720866:QUJ720876 REF720866:REF720876 ROB720866:ROB720876 RXX720866:RXX720876 SHT720866:SHT720876 SRP720866:SRP720876 TBL720866:TBL720876 TLH720866:TLH720876 TVD720866:TVD720876 UEZ720866:UEZ720876 UOV720866:UOV720876 UYR720866:UYR720876 VIN720866:VIN720876 VSJ720866:VSJ720876 WCF720866:WCF720876 WMB720866:WMB720876 WVX720866:WVX720876 M786426:M786436 JL786402:JL786412 TH786402:TH786412 ADD786402:ADD786412 AMZ786402:AMZ786412 AWV786402:AWV786412 BGR786402:BGR786412 BQN786402:BQN786412 CAJ786402:CAJ786412 CKF786402:CKF786412 CUB786402:CUB786412 DDX786402:DDX786412 DNT786402:DNT786412 DXP786402:DXP786412 EHL786402:EHL786412 ERH786402:ERH786412 FBD786402:FBD786412 FKZ786402:FKZ786412 FUV786402:FUV786412 GER786402:GER786412 GON786402:GON786412 GYJ786402:GYJ786412 HIF786402:HIF786412 HSB786402:HSB786412 IBX786402:IBX786412 ILT786402:ILT786412 IVP786402:IVP786412 JFL786402:JFL786412 JPH786402:JPH786412 JZD786402:JZD786412 KIZ786402:KIZ786412 KSV786402:KSV786412 LCR786402:LCR786412 LMN786402:LMN786412 LWJ786402:LWJ786412 MGF786402:MGF786412 MQB786402:MQB786412 MZX786402:MZX786412 NJT786402:NJT786412 NTP786402:NTP786412 ODL786402:ODL786412 ONH786402:ONH786412 OXD786402:OXD786412 PGZ786402:PGZ786412 PQV786402:PQV786412 QAR786402:QAR786412 QKN786402:QKN786412 QUJ786402:QUJ786412 REF786402:REF786412 ROB786402:ROB786412 RXX786402:RXX786412 SHT786402:SHT786412 SRP786402:SRP786412 TBL786402:TBL786412 TLH786402:TLH786412 TVD786402:TVD786412 UEZ786402:UEZ786412 UOV786402:UOV786412 UYR786402:UYR786412 VIN786402:VIN786412 VSJ786402:VSJ786412 WCF786402:WCF786412 WMB786402:WMB786412 WVX786402:WVX786412 M851962:M851972 JL851938:JL851948 TH851938:TH851948 ADD851938:ADD851948 AMZ851938:AMZ851948 AWV851938:AWV851948 BGR851938:BGR851948 BQN851938:BQN851948 CAJ851938:CAJ851948 CKF851938:CKF851948 CUB851938:CUB851948 DDX851938:DDX851948 DNT851938:DNT851948 DXP851938:DXP851948 EHL851938:EHL851948 ERH851938:ERH851948 FBD851938:FBD851948 FKZ851938:FKZ851948 FUV851938:FUV851948 GER851938:GER851948 GON851938:GON851948 GYJ851938:GYJ851948 HIF851938:HIF851948 HSB851938:HSB851948 IBX851938:IBX851948 ILT851938:ILT851948 IVP851938:IVP851948 JFL851938:JFL851948 JPH851938:JPH851948 JZD851938:JZD851948 KIZ851938:KIZ851948 KSV851938:KSV851948 LCR851938:LCR851948 LMN851938:LMN851948 LWJ851938:LWJ851948 MGF851938:MGF851948 MQB851938:MQB851948 MZX851938:MZX851948 NJT851938:NJT851948 NTP851938:NTP851948 ODL851938:ODL851948 ONH851938:ONH851948 OXD851938:OXD851948 PGZ851938:PGZ851948 PQV851938:PQV851948 QAR851938:QAR851948 QKN851938:QKN851948 QUJ851938:QUJ851948 REF851938:REF851948 ROB851938:ROB851948 RXX851938:RXX851948 SHT851938:SHT851948 SRP851938:SRP851948 TBL851938:TBL851948 TLH851938:TLH851948 TVD851938:TVD851948 UEZ851938:UEZ851948 UOV851938:UOV851948 UYR851938:UYR851948 VIN851938:VIN851948 VSJ851938:VSJ851948 WCF851938:WCF851948 WMB851938:WMB851948 WVX851938:WVX851948 M917498:M917508 JL917474:JL917484 TH917474:TH917484 ADD917474:ADD917484 AMZ917474:AMZ917484 AWV917474:AWV917484 BGR917474:BGR917484 BQN917474:BQN917484 CAJ917474:CAJ917484 CKF917474:CKF917484 CUB917474:CUB917484 DDX917474:DDX917484 DNT917474:DNT917484 DXP917474:DXP917484 EHL917474:EHL917484 ERH917474:ERH917484 FBD917474:FBD917484 FKZ917474:FKZ917484 FUV917474:FUV917484 GER917474:GER917484 GON917474:GON917484 GYJ917474:GYJ917484 HIF917474:HIF917484 HSB917474:HSB917484 IBX917474:IBX917484 ILT917474:ILT917484 IVP917474:IVP917484 JFL917474:JFL917484 JPH917474:JPH917484 JZD917474:JZD917484 KIZ917474:KIZ917484 KSV917474:KSV917484 LCR917474:LCR917484 LMN917474:LMN917484 LWJ917474:LWJ917484 MGF917474:MGF917484 MQB917474:MQB917484 MZX917474:MZX917484 NJT917474:NJT917484 NTP917474:NTP917484 ODL917474:ODL917484 ONH917474:ONH917484 OXD917474:OXD917484 PGZ917474:PGZ917484 PQV917474:PQV917484 QAR917474:QAR917484 QKN917474:QKN917484 QUJ917474:QUJ917484 REF917474:REF917484 ROB917474:ROB917484 RXX917474:RXX917484 SHT917474:SHT917484 SRP917474:SRP917484 TBL917474:TBL917484 TLH917474:TLH917484 TVD917474:TVD917484 UEZ917474:UEZ917484 UOV917474:UOV917484 UYR917474:UYR917484 VIN917474:VIN917484 VSJ917474:VSJ917484 WCF917474:WCF917484 WMB917474:WMB917484 WVX917474:WVX917484 M983034:M983044 JL983010:JL983020 TH983010:TH983020 ADD983010:ADD983020 AMZ983010:AMZ983020 AWV983010:AWV983020 BGR983010:BGR983020 BQN983010:BQN983020 CAJ983010:CAJ983020 CKF983010:CKF983020 CUB983010:CUB983020 DDX983010:DDX983020 DNT983010:DNT983020 DXP983010:DXP983020 EHL983010:EHL983020 ERH983010:ERH983020 FBD983010:FBD983020 FKZ983010:FKZ983020 FUV983010:FUV983020 GER983010:GER983020 GON983010:GON983020 GYJ983010:GYJ983020 HIF983010:HIF983020 HSB983010:HSB983020 IBX983010:IBX983020 ILT983010:ILT983020 IVP983010:IVP983020 JFL983010:JFL983020 JPH983010:JPH983020 JZD983010:JZD983020 KIZ983010:KIZ983020 KSV983010:KSV983020 LCR983010:LCR983020 LMN983010:LMN983020 LWJ983010:LWJ983020 MGF983010:MGF983020 MQB983010:MQB983020 MZX983010:MZX983020 NJT983010:NJT983020 NTP983010:NTP983020 ODL983010:ODL983020 ONH983010:ONH983020 OXD983010:OXD983020 PGZ983010:PGZ983020 PQV983010:PQV983020 QAR983010:QAR983020 QKN983010:QKN983020 QUJ983010:QUJ983020 REF983010:REF983020 ROB983010:ROB983020 RXX983010:RXX983020 SHT983010:SHT983020 SRP983010:SRP983020 TBL983010:TBL983020 TLH983010:TLH983020 TVD983010:TVD983020 UEZ983010:UEZ983020 UOV983010:UOV983020 UYR983010:UYR983020 VIN983010:VIN983020 VSJ983010:VSJ983020 WCF983010:WCF983020 WMB983010:WMB983020" xr:uid="{35F98988-EBBB-40DE-BCDE-A2EB6FB1BA1B}">
      <formula1>$M$20:$M$74</formula1>
    </dataValidation>
    <dataValidation type="list" showInputMessage="1" showErrorMessage="1" sqref="WVY983010:WVY983020 SW7 JA7 WVM7 WLQ7 WBU7 VRY7 VIC7 UYG7 UOK7 UEO7 TUS7 TKW7 TBA7 SRE7 SHI7 RXM7 RNQ7 RDU7 QTY7 QKC7 QAG7 PQK7 PGO7 OWS7 OMW7 ODA7 NTE7 NJI7 MZM7 MPQ7 MFU7 LVY7 LMC7 LCG7 KSK7 KIO7 JYS7 JOW7 JFA7 IVE7 ILI7 IBM7 HRQ7 HHU7 GXY7 GOC7 GEG7 FUK7 FKO7 FAS7 EQW7 EHA7 DXE7 DNI7 DDM7 CTQ7 CJU7 BZY7 BQC7 BGG7 AWK7 AMO7 ACS7 N65529:N65539 JM65506:JM65516 TI65506:TI65516 ADE65506:ADE65516 ANA65506:ANA65516 AWW65506:AWW65516 BGS65506:BGS65516 BQO65506:BQO65516 CAK65506:CAK65516 CKG65506:CKG65516 CUC65506:CUC65516 DDY65506:DDY65516 DNU65506:DNU65516 DXQ65506:DXQ65516 EHM65506:EHM65516 ERI65506:ERI65516 FBE65506:FBE65516 FLA65506:FLA65516 FUW65506:FUW65516 GES65506:GES65516 GOO65506:GOO65516 GYK65506:GYK65516 HIG65506:HIG65516 HSC65506:HSC65516 IBY65506:IBY65516 ILU65506:ILU65516 IVQ65506:IVQ65516 JFM65506:JFM65516 JPI65506:JPI65516 JZE65506:JZE65516 KJA65506:KJA65516 KSW65506:KSW65516 LCS65506:LCS65516 LMO65506:LMO65516 LWK65506:LWK65516 MGG65506:MGG65516 MQC65506:MQC65516 MZY65506:MZY65516 NJU65506:NJU65516 NTQ65506:NTQ65516 ODM65506:ODM65516 ONI65506:ONI65516 OXE65506:OXE65516 PHA65506:PHA65516 PQW65506:PQW65516 QAS65506:QAS65516 QKO65506:QKO65516 QUK65506:QUK65516 REG65506:REG65516 ROC65506:ROC65516 RXY65506:RXY65516 SHU65506:SHU65516 SRQ65506:SRQ65516 TBM65506:TBM65516 TLI65506:TLI65516 TVE65506:TVE65516 UFA65506:UFA65516 UOW65506:UOW65516 UYS65506:UYS65516 VIO65506:VIO65516 VSK65506:VSK65516 WCG65506:WCG65516 WMC65506:WMC65516 WVY65506:WVY65516 N131065:N131075 JM131042:JM131052 TI131042:TI131052 ADE131042:ADE131052 ANA131042:ANA131052 AWW131042:AWW131052 BGS131042:BGS131052 BQO131042:BQO131052 CAK131042:CAK131052 CKG131042:CKG131052 CUC131042:CUC131052 DDY131042:DDY131052 DNU131042:DNU131052 DXQ131042:DXQ131052 EHM131042:EHM131052 ERI131042:ERI131052 FBE131042:FBE131052 FLA131042:FLA131052 FUW131042:FUW131052 GES131042:GES131052 GOO131042:GOO131052 GYK131042:GYK131052 HIG131042:HIG131052 HSC131042:HSC131052 IBY131042:IBY131052 ILU131042:ILU131052 IVQ131042:IVQ131052 JFM131042:JFM131052 JPI131042:JPI131052 JZE131042:JZE131052 KJA131042:KJA131052 KSW131042:KSW131052 LCS131042:LCS131052 LMO131042:LMO131052 LWK131042:LWK131052 MGG131042:MGG131052 MQC131042:MQC131052 MZY131042:MZY131052 NJU131042:NJU131052 NTQ131042:NTQ131052 ODM131042:ODM131052 ONI131042:ONI131052 OXE131042:OXE131052 PHA131042:PHA131052 PQW131042:PQW131052 QAS131042:QAS131052 QKO131042:QKO131052 QUK131042:QUK131052 REG131042:REG131052 ROC131042:ROC131052 RXY131042:RXY131052 SHU131042:SHU131052 SRQ131042:SRQ131052 TBM131042:TBM131052 TLI131042:TLI131052 TVE131042:TVE131052 UFA131042:UFA131052 UOW131042:UOW131052 UYS131042:UYS131052 VIO131042:VIO131052 VSK131042:VSK131052 WCG131042:WCG131052 WMC131042:WMC131052 WVY131042:WVY131052 N196601:N196611 JM196578:JM196588 TI196578:TI196588 ADE196578:ADE196588 ANA196578:ANA196588 AWW196578:AWW196588 BGS196578:BGS196588 BQO196578:BQO196588 CAK196578:CAK196588 CKG196578:CKG196588 CUC196578:CUC196588 DDY196578:DDY196588 DNU196578:DNU196588 DXQ196578:DXQ196588 EHM196578:EHM196588 ERI196578:ERI196588 FBE196578:FBE196588 FLA196578:FLA196588 FUW196578:FUW196588 GES196578:GES196588 GOO196578:GOO196588 GYK196578:GYK196588 HIG196578:HIG196588 HSC196578:HSC196588 IBY196578:IBY196588 ILU196578:ILU196588 IVQ196578:IVQ196588 JFM196578:JFM196588 JPI196578:JPI196588 JZE196578:JZE196588 KJA196578:KJA196588 KSW196578:KSW196588 LCS196578:LCS196588 LMO196578:LMO196588 LWK196578:LWK196588 MGG196578:MGG196588 MQC196578:MQC196588 MZY196578:MZY196588 NJU196578:NJU196588 NTQ196578:NTQ196588 ODM196578:ODM196588 ONI196578:ONI196588 OXE196578:OXE196588 PHA196578:PHA196588 PQW196578:PQW196588 QAS196578:QAS196588 QKO196578:QKO196588 QUK196578:QUK196588 REG196578:REG196588 ROC196578:ROC196588 RXY196578:RXY196588 SHU196578:SHU196588 SRQ196578:SRQ196588 TBM196578:TBM196588 TLI196578:TLI196588 TVE196578:TVE196588 UFA196578:UFA196588 UOW196578:UOW196588 UYS196578:UYS196588 VIO196578:VIO196588 VSK196578:VSK196588 WCG196578:WCG196588 WMC196578:WMC196588 WVY196578:WVY196588 N262137:N262147 JM262114:JM262124 TI262114:TI262124 ADE262114:ADE262124 ANA262114:ANA262124 AWW262114:AWW262124 BGS262114:BGS262124 BQO262114:BQO262124 CAK262114:CAK262124 CKG262114:CKG262124 CUC262114:CUC262124 DDY262114:DDY262124 DNU262114:DNU262124 DXQ262114:DXQ262124 EHM262114:EHM262124 ERI262114:ERI262124 FBE262114:FBE262124 FLA262114:FLA262124 FUW262114:FUW262124 GES262114:GES262124 GOO262114:GOO262124 GYK262114:GYK262124 HIG262114:HIG262124 HSC262114:HSC262124 IBY262114:IBY262124 ILU262114:ILU262124 IVQ262114:IVQ262124 JFM262114:JFM262124 JPI262114:JPI262124 JZE262114:JZE262124 KJA262114:KJA262124 KSW262114:KSW262124 LCS262114:LCS262124 LMO262114:LMO262124 LWK262114:LWK262124 MGG262114:MGG262124 MQC262114:MQC262124 MZY262114:MZY262124 NJU262114:NJU262124 NTQ262114:NTQ262124 ODM262114:ODM262124 ONI262114:ONI262124 OXE262114:OXE262124 PHA262114:PHA262124 PQW262114:PQW262124 QAS262114:QAS262124 QKO262114:QKO262124 QUK262114:QUK262124 REG262114:REG262124 ROC262114:ROC262124 RXY262114:RXY262124 SHU262114:SHU262124 SRQ262114:SRQ262124 TBM262114:TBM262124 TLI262114:TLI262124 TVE262114:TVE262124 UFA262114:UFA262124 UOW262114:UOW262124 UYS262114:UYS262124 VIO262114:VIO262124 VSK262114:VSK262124 WCG262114:WCG262124 WMC262114:WMC262124 WVY262114:WVY262124 N327673:N327683 JM327650:JM327660 TI327650:TI327660 ADE327650:ADE327660 ANA327650:ANA327660 AWW327650:AWW327660 BGS327650:BGS327660 BQO327650:BQO327660 CAK327650:CAK327660 CKG327650:CKG327660 CUC327650:CUC327660 DDY327650:DDY327660 DNU327650:DNU327660 DXQ327650:DXQ327660 EHM327650:EHM327660 ERI327650:ERI327660 FBE327650:FBE327660 FLA327650:FLA327660 FUW327650:FUW327660 GES327650:GES327660 GOO327650:GOO327660 GYK327650:GYK327660 HIG327650:HIG327660 HSC327650:HSC327660 IBY327650:IBY327660 ILU327650:ILU327660 IVQ327650:IVQ327660 JFM327650:JFM327660 JPI327650:JPI327660 JZE327650:JZE327660 KJA327650:KJA327660 KSW327650:KSW327660 LCS327650:LCS327660 LMO327650:LMO327660 LWK327650:LWK327660 MGG327650:MGG327660 MQC327650:MQC327660 MZY327650:MZY327660 NJU327650:NJU327660 NTQ327650:NTQ327660 ODM327650:ODM327660 ONI327650:ONI327660 OXE327650:OXE327660 PHA327650:PHA327660 PQW327650:PQW327660 QAS327650:QAS327660 QKO327650:QKO327660 QUK327650:QUK327660 REG327650:REG327660 ROC327650:ROC327660 RXY327650:RXY327660 SHU327650:SHU327660 SRQ327650:SRQ327660 TBM327650:TBM327660 TLI327650:TLI327660 TVE327650:TVE327660 UFA327650:UFA327660 UOW327650:UOW327660 UYS327650:UYS327660 VIO327650:VIO327660 VSK327650:VSK327660 WCG327650:WCG327660 WMC327650:WMC327660 WVY327650:WVY327660 N393209:N393219 JM393186:JM393196 TI393186:TI393196 ADE393186:ADE393196 ANA393186:ANA393196 AWW393186:AWW393196 BGS393186:BGS393196 BQO393186:BQO393196 CAK393186:CAK393196 CKG393186:CKG393196 CUC393186:CUC393196 DDY393186:DDY393196 DNU393186:DNU393196 DXQ393186:DXQ393196 EHM393186:EHM393196 ERI393186:ERI393196 FBE393186:FBE393196 FLA393186:FLA393196 FUW393186:FUW393196 GES393186:GES393196 GOO393186:GOO393196 GYK393186:GYK393196 HIG393186:HIG393196 HSC393186:HSC393196 IBY393186:IBY393196 ILU393186:ILU393196 IVQ393186:IVQ393196 JFM393186:JFM393196 JPI393186:JPI393196 JZE393186:JZE393196 KJA393186:KJA393196 KSW393186:KSW393196 LCS393186:LCS393196 LMO393186:LMO393196 LWK393186:LWK393196 MGG393186:MGG393196 MQC393186:MQC393196 MZY393186:MZY393196 NJU393186:NJU393196 NTQ393186:NTQ393196 ODM393186:ODM393196 ONI393186:ONI393196 OXE393186:OXE393196 PHA393186:PHA393196 PQW393186:PQW393196 QAS393186:QAS393196 QKO393186:QKO393196 QUK393186:QUK393196 REG393186:REG393196 ROC393186:ROC393196 RXY393186:RXY393196 SHU393186:SHU393196 SRQ393186:SRQ393196 TBM393186:TBM393196 TLI393186:TLI393196 TVE393186:TVE393196 UFA393186:UFA393196 UOW393186:UOW393196 UYS393186:UYS393196 VIO393186:VIO393196 VSK393186:VSK393196 WCG393186:WCG393196 WMC393186:WMC393196 WVY393186:WVY393196 N458745:N458755 JM458722:JM458732 TI458722:TI458732 ADE458722:ADE458732 ANA458722:ANA458732 AWW458722:AWW458732 BGS458722:BGS458732 BQO458722:BQO458732 CAK458722:CAK458732 CKG458722:CKG458732 CUC458722:CUC458732 DDY458722:DDY458732 DNU458722:DNU458732 DXQ458722:DXQ458732 EHM458722:EHM458732 ERI458722:ERI458732 FBE458722:FBE458732 FLA458722:FLA458732 FUW458722:FUW458732 GES458722:GES458732 GOO458722:GOO458732 GYK458722:GYK458732 HIG458722:HIG458732 HSC458722:HSC458732 IBY458722:IBY458732 ILU458722:ILU458732 IVQ458722:IVQ458732 JFM458722:JFM458732 JPI458722:JPI458732 JZE458722:JZE458732 KJA458722:KJA458732 KSW458722:KSW458732 LCS458722:LCS458732 LMO458722:LMO458732 LWK458722:LWK458732 MGG458722:MGG458732 MQC458722:MQC458732 MZY458722:MZY458732 NJU458722:NJU458732 NTQ458722:NTQ458732 ODM458722:ODM458732 ONI458722:ONI458732 OXE458722:OXE458732 PHA458722:PHA458732 PQW458722:PQW458732 QAS458722:QAS458732 QKO458722:QKO458732 QUK458722:QUK458732 REG458722:REG458732 ROC458722:ROC458732 RXY458722:RXY458732 SHU458722:SHU458732 SRQ458722:SRQ458732 TBM458722:TBM458732 TLI458722:TLI458732 TVE458722:TVE458732 UFA458722:UFA458732 UOW458722:UOW458732 UYS458722:UYS458732 VIO458722:VIO458732 VSK458722:VSK458732 WCG458722:WCG458732 WMC458722:WMC458732 WVY458722:WVY458732 N524281:N524291 JM524258:JM524268 TI524258:TI524268 ADE524258:ADE524268 ANA524258:ANA524268 AWW524258:AWW524268 BGS524258:BGS524268 BQO524258:BQO524268 CAK524258:CAK524268 CKG524258:CKG524268 CUC524258:CUC524268 DDY524258:DDY524268 DNU524258:DNU524268 DXQ524258:DXQ524268 EHM524258:EHM524268 ERI524258:ERI524268 FBE524258:FBE524268 FLA524258:FLA524268 FUW524258:FUW524268 GES524258:GES524268 GOO524258:GOO524268 GYK524258:GYK524268 HIG524258:HIG524268 HSC524258:HSC524268 IBY524258:IBY524268 ILU524258:ILU524268 IVQ524258:IVQ524268 JFM524258:JFM524268 JPI524258:JPI524268 JZE524258:JZE524268 KJA524258:KJA524268 KSW524258:KSW524268 LCS524258:LCS524268 LMO524258:LMO524268 LWK524258:LWK524268 MGG524258:MGG524268 MQC524258:MQC524268 MZY524258:MZY524268 NJU524258:NJU524268 NTQ524258:NTQ524268 ODM524258:ODM524268 ONI524258:ONI524268 OXE524258:OXE524268 PHA524258:PHA524268 PQW524258:PQW524268 QAS524258:QAS524268 QKO524258:QKO524268 QUK524258:QUK524268 REG524258:REG524268 ROC524258:ROC524268 RXY524258:RXY524268 SHU524258:SHU524268 SRQ524258:SRQ524268 TBM524258:TBM524268 TLI524258:TLI524268 TVE524258:TVE524268 UFA524258:UFA524268 UOW524258:UOW524268 UYS524258:UYS524268 VIO524258:VIO524268 VSK524258:VSK524268 WCG524258:WCG524268 WMC524258:WMC524268 WVY524258:WVY524268 N589817:N589827 JM589794:JM589804 TI589794:TI589804 ADE589794:ADE589804 ANA589794:ANA589804 AWW589794:AWW589804 BGS589794:BGS589804 BQO589794:BQO589804 CAK589794:CAK589804 CKG589794:CKG589804 CUC589794:CUC589804 DDY589794:DDY589804 DNU589794:DNU589804 DXQ589794:DXQ589804 EHM589794:EHM589804 ERI589794:ERI589804 FBE589794:FBE589804 FLA589794:FLA589804 FUW589794:FUW589804 GES589794:GES589804 GOO589794:GOO589804 GYK589794:GYK589804 HIG589794:HIG589804 HSC589794:HSC589804 IBY589794:IBY589804 ILU589794:ILU589804 IVQ589794:IVQ589804 JFM589794:JFM589804 JPI589794:JPI589804 JZE589794:JZE589804 KJA589794:KJA589804 KSW589794:KSW589804 LCS589794:LCS589804 LMO589794:LMO589804 LWK589794:LWK589804 MGG589794:MGG589804 MQC589794:MQC589804 MZY589794:MZY589804 NJU589794:NJU589804 NTQ589794:NTQ589804 ODM589794:ODM589804 ONI589794:ONI589804 OXE589794:OXE589804 PHA589794:PHA589804 PQW589794:PQW589804 QAS589794:QAS589804 QKO589794:QKO589804 QUK589794:QUK589804 REG589794:REG589804 ROC589794:ROC589804 RXY589794:RXY589804 SHU589794:SHU589804 SRQ589794:SRQ589804 TBM589794:TBM589804 TLI589794:TLI589804 TVE589794:TVE589804 UFA589794:UFA589804 UOW589794:UOW589804 UYS589794:UYS589804 VIO589794:VIO589804 VSK589794:VSK589804 WCG589794:WCG589804 WMC589794:WMC589804 WVY589794:WVY589804 N655353:N655363 JM655330:JM655340 TI655330:TI655340 ADE655330:ADE655340 ANA655330:ANA655340 AWW655330:AWW655340 BGS655330:BGS655340 BQO655330:BQO655340 CAK655330:CAK655340 CKG655330:CKG655340 CUC655330:CUC655340 DDY655330:DDY655340 DNU655330:DNU655340 DXQ655330:DXQ655340 EHM655330:EHM655340 ERI655330:ERI655340 FBE655330:FBE655340 FLA655330:FLA655340 FUW655330:FUW655340 GES655330:GES655340 GOO655330:GOO655340 GYK655330:GYK655340 HIG655330:HIG655340 HSC655330:HSC655340 IBY655330:IBY655340 ILU655330:ILU655340 IVQ655330:IVQ655340 JFM655330:JFM655340 JPI655330:JPI655340 JZE655330:JZE655340 KJA655330:KJA655340 KSW655330:KSW655340 LCS655330:LCS655340 LMO655330:LMO655340 LWK655330:LWK655340 MGG655330:MGG655340 MQC655330:MQC655340 MZY655330:MZY655340 NJU655330:NJU655340 NTQ655330:NTQ655340 ODM655330:ODM655340 ONI655330:ONI655340 OXE655330:OXE655340 PHA655330:PHA655340 PQW655330:PQW655340 QAS655330:QAS655340 QKO655330:QKO655340 QUK655330:QUK655340 REG655330:REG655340 ROC655330:ROC655340 RXY655330:RXY655340 SHU655330:SHU655340 SRQ655330:SRQ655340 TBM655330:TBM655340 TLI655330:TLI655340 TVE655330:TVE655340 UFA655330:UFA655340 UOW655330:UOW655340 UYS655330:UYS655340 VIO655330:VIO655340 VSK655330:VSK655340 WCG655330:WCG655340 WMC655330:WMC655340 WVY655330:WVY655340 N720889:N720899 JM720866:JM720876 TI720866:TI720876 ADE720866:ADE720876 ANA720866:ANA720876 AWW720866:AWW720876 BGS720866:BGS720876 BQO720866:BQO720876 CAK720866:CAK720876 CKG720866:CKG720876 CUC720866:CUC720876 DDY720866:DDY720876 DNU720866:DNU720876 DXQ720866:DXQ720876 EHM720866:EHM720876 ERI720866:ERI720876 FBE720866:FBE720876 FLA720866:FLA720876 FUW720866:FUW720876 GES720866:GES720876 GOO720866:GOO720876 GYK720866:GYK720876 HIG720866:HIG720876 HSC720866:HSC720876 IBY720866:IBY720876 ILU720866:ILU720876 IVQ720866:IVQ720876 JFM720866:JFM720876 JPI720866:JPI720876 JZE720866:JZE720876 KJA720866:KJA720876 KSW720866:KSW720876 LCS720866:LCS720876 LMO720866:LMO720876 LWK720866:LWK720876 MGG720866:MGG720876 MQC720866:MQC720876 MZY720866:MZY720876 NJU720866:NJU720876 NTQ720866:NTQ720876 ODM720866:ODM720876 ONI720866:ONI720876 OXE720866:OXE720876 PHA720866:PHA720876 PQW720866:PQW720876 QAS720866:QAS720876 QKO720866:QKO720876 QUK720866:QUK720876 REG720866:REG720876 ROC720866:ROC720876 RXY720866:RXY720876 SHU720866:SHU720876 SRQ720866:SRQ720876 TBM720866:TBM720876 TLI720866:TLI720876 TVE720866:TVE720876 UFA720866:UFA720876 UOW720866:UOW720876 UYS720866:UYS720876 VIO720866:VIO720876 VSK720866:VSK720876 WCG720866:WCG720876 WMC720866:WMC720876 WVY720866:WVY720876 N786425:N786435 JM786402:JM786412 TI786402:TI786412 ADE786402:ADE786412 ANA786402:ANA786412 AWW786402:AWW786412 BGS786402:BGS786412 BQO786402:BQO786412 CAK786402:CAK786412 CKG786402:CKG786412 CUC786402:CUC786412 DDY786402:DDY786412 DNU786402:DNU786412 DXQ786402:DXQ786412 EHM786402:EHM786412 ERI786402:ERI786412 FBE786402:FBE786412 FLA786402:FLA786412 FUW786402:FUW786412 GES786402:GES786412 GOO786402:GOO786412 GYK786402:GYK786412 HIG786402:HIG786412 HSC786402:HSC786412 IBY786402:IBY786412 ILU786402:ILU786412 IVQ786402:IVQ786412 JFM786402:JFM786412 JPI786402:JPI786412 JZE786402:JZE786412 KJA786402:KJA786412 KSW786402:KSW786412 LCS786402:LCS786412 LMO786402:LMO786412 LWK786402:LWK786412 MGG786402:MGG786412 MQC786402:MQC786412 MZY786402:MZY786412 NJU786402:NJU786412 NTQ786402:NTQ786412 ODM786402:ODM786412 ONI786402:ONI786412 OXE786402:OXE786412 PHA786402:PHA786412 PQW786402:PQW786412 QAS786402:QAS786412 QKO786402:QKO786412 QUK786402:QUK786412 REG786402:REG786412 ROC786402:ROC786412 RXY786402:RXY786412 SHU786402:SHU786412 SRQ786402:SRQ786412 TBM786402:TBM786412 TLI786402:TLI786412 TVE786402:TVE786412 UFA786402:UFA786412 UOW786402:UOW786412 UYS786402:UYS786412 VIO786402:VIO786412 VSK786402:VSK786412 WCG786402:WCG786412 WMC786402:WMC786412 WVY786402:WVY786412 N851961:N851971 JM851938:JM851948 TI851938:TI851948 ADE851938:ADE851948 ANA851938:ANA851948 AWW851938:AWW851948 BGS851938:BGS851948 BQO851938:BQO851948 CAK851938:CAK851948 CKG851938:CKG851948 CUC851938:CUC851948 DDY851938:DDY851948 DNU851938:DNU851948 DXQ851938:DXQ851948 EHM851938:EHM851948 ERI851938:ERI851948 FBE851938:FBE851948 FLA851938:FLA851948 FUW851938:FUW851948 GES851938:GES851948 GOO851938:GOO851948 GYK851938:GYK851948 HIG851938:HIG851948 HSC851938:HSC851948 IBY851938:IBY851948 ILU851938:ILU851948 IVQ851938:IVQ851948 JFM851938:JFM851948 JPI851938:JPI851948 JZE851938:JZE851948 KJA851938:KJA851948 KSW851938:KSW851948 LCS851938:LCS851948 LMO851938:LMO851948 LWK851938:LWK851948 MGG851938:MGG851948 MQC851938:MQC851948 MZY851938:MZY851948 NJU851938:NJU851948 NTQ851938:NTQ851948 ODM851938:ODM851948 ONI851938:ONI851948 OXE851938:OXE851948 PHA851938:PHA851948 PQW851938:PQW851948 QAS851938:QAS851948 QKO851938:QKO851948 QUK851938:QUK851948 REG851938:REG851948 ROC851938:ROC851948 RXY851938:RXY851948 SHU851938:SHU851948 SRQ851938:SRQ851948 TBM851938:TBM851948 TLI851938:TLI851948 TVE851938:TVE851948 UFA851938:UFA851948 UOW851938:UOW851948 UYS851938:UYS851948 VIO851938:VIO851948 VSK851938:VSK851948 WCG851938:WCG851948 WMC851938:WMC851948 WVY851938:WVY851948 N917497:N917507 JM917474:JM917484 TI917474:TI917484 ADE917474:ADE917484 ANA917474:ANA917484 AWW917474:AWW917484 BGS917474:BGS917484 BQO917474:BQO917484 CAK917474:CAK917484 CKG917474:CKG917484 CUC917474:CUC917484 DDY917474:DDY917484 DNU917474:DNU917484 DXQ917474:DXQ917484 EHM917474:EHM917484 ERI917474:ERI917484 FBE917474:FBE917484 FLA917474:FLA917484 FUW917474:FUW917484 GES917474:GES917484 GOO917474:GOO917484 GYK917474:GYK917484 HIG917474:HIG917484 HSC917474:HSC917484 IBY917474:IBY917484 ILU917474:ILU917484 IVQ917474:IVQ917484 JFM917474:JFM917484 JPI917474:JPI917484 JZE917474:JZE917484 KJA917474:KJA917484 KSW917474:KSW917484 LCS917474:LCS917484 LMO917474:LMO917484 LWK917474:LWK917484 MGG917474:MGG917484 MQC917474:MQC917484 MZY917474:MZY917484 NJU917474:NJU917484 NTQ917474:NTQ917484 ODM917474:ODM917484 ONI917474:ONI917484 OXE917474:OXE917484 PHA917474:PHA917484 PQW917474:PQW917484 QAS917474:QAS917484 QKO917474:QKO917484 QUK917474:QUK917484 REG917474:REG917484 ROC917474:ROC917484 RXY917474:RXY917484 SHU917474:SHU917484 SRQ917474:SRQ917484 TBM917474:TBM917484 TLI917474:TLI917484 TVE917474:TVE917484 UFA917474:UFA917484 UOW917474:UOW917484 UYS917474:UYS917484 VIO917474:VIO917484 VSK917474:VSK917484 WCG917474:WCG917484 WMC917474:WMC917484 WVY917474:WVY917484 N983033:N983043 JM983010:JM983020 TI983010:TI983020 ADE983010:ADE983020 ANA983010:ANA983020 AWW983010:AWW983020 BGS983010:BGS983020 BQO983010:BQO983020 CAK983010:CAK983020 CKG983010:CKG983020 CUC983010:CUC983020 DDY983010:DDY983020 DNU983010:DNU983020 DXQ983010:DXQ983020 EHM983010:EHM983020 ERI983010:ERI983020 FBE983010:FBE983020 FLA983010:FLA983020 FUW983010:FUW983020 GES983010:GES983020 GOO983010:GOO983020 GYK983010:GYK983020 HIG983010:HIG983020 HSC983010:HSC983020 IBY983010:IBY983020 ILU983010:ILU983020 IVQ983010:IVQ983020 JFM983010:JFM983020 JPI983010:JPI983020 JZE983010:JZE983020 KJA983010:KJA983020 KSW983010:KSW983020 LCS983010:LCS983020 LMO983010:LMO983020 LWK983010:LWK983020 MGG983010:MGG983020 MQC983010:MQC983020 MZY983010:MZY983020 NJU983010:NJU983020 NTQ983010:NTQ983020 ODM983010:ODM983020 ONI983010:ONI983020 OXE983010:OXE983020 PHA983010:PHA983020 PQW983010:PQW983020 QAS983010:QAS983020 QKO983010:QKO983020 QUK983010:QUK983020 REG983010:REG983020 ROC983010:ROC983020 RXY983010:RXY983020 SHU983010:SHU983020 SRQ983010:SRQ983020 TBM983010:TBM983020 TLI983010:TLI983020 TVE983010:TVE983020 UFA983010:UFA983020 UOW983010:UOW983020 UYS983010:UYS983020 VIO983010:VIO983020 VSK983010:VSK983020 WCG983010:WCG983020 WMC983010:WMC983020" xr:uid="{ADE4A579-6DC6-4936-B9FF-0C1F1BD01483}">
      <formula1>$L$20:$L$34</formula1>
    </dataValidation>
    <dataValidation type="list" showInputMessage="1" showErrorMessage="1" sqref="WVS983010:WVS983020 WLW983010:WLW983020 WCA983010:WCA983020 VSE983010:VSE983020 VII983010:VII983020 UYM983010:UYM983020 UOQ983010:UOQ983020 UEU983010:UEU983020 TUY983010:TUY983020 TLC983010:TLC983020 TBG983010:TBG983020 SRK983010:SRK983020 SHO983010:SHO983020 RXS983010:RXS983020 RNW983010:RNW983020 REA983010:REA983020 QUE983010:QUE983020 QKI983010:QKI983020 QAM983010:QAM983020 PQQ983010:PQQ983020 PGU983010:PGU983020 OWY983010:OWY983020 ONC983010:ONC983020 ODG983010:ODG983020 NTK983010:NTK983020 NJO983010:NJO983020 MZS983010:MZS983020 MPW983010:MPW983020 MGA983010:MGA983020 LWE983010:LWE983020 LMI983010:LMI983020 LCM983010:LCM983020 KSQ983010:KSQ983020 KIU983010:KIU983020 JYY983010:JYY983020 JPC983010:JPC983020 JFG983010:JFG983020 IVK983010:IVK983020 ILO983010:ILO983020 IBS983010:IBS983020 HRW983010:HRW983020 HIA983010:HIA983020 GYE983010:GYE983020 GOI983010:GOI983020 GEM983010:GEM983020 FUQ983010:FUQ983020 FKU983010:FKU983020 FAY983010:FAY983020 ERC983010:ERC983020 EHG983010:EHG983020 DXK983010:DXK983020 DNO983010:DNO983020 DDS983010:DDS983020 CTW983010:CTW983020 CKA983010:CKA983020 CAE983010:CAE983020 BQI983010:BQI983020 BGM983010:BGM983020 AWQ983010:AWQ983020 AMU983010:AMU983020 ACY983010:ACY983020 TC983010:TC983020 JG983010:JG983020 WVS917474:WVS917484 WLW917474:WLW917484 WCA917474:WCA917484 VSE917474:VSE917484 VII917474:VII917484 UYM917474:UYM917484 UOQ917474:UOQ917484 UEU917474:UEU917484 TUY917474:TUY917484 TLC917474:TLC917484 TBG917474:TBG917484 SRK917474:SRK917484 SHO917474:SHO917484 RXS917474:RXS917484 RNW917474:RNW917484 REA917474:REA917484 QUE917474:QUE917484 QKI917474:QKI917484 QAM917474:QAM917484 PQQ917474:PQQ917484 PGU917474:PGU917484 OWY917474:OWY917484 ONC917474:ONC917484 ODG917474:ODG917484 NTK917474:NTK917484 NJO917474:NJO917484 MZS917474:MZS917484 MPW917474:MPW917484 MGA917474:MGA917484 LWE917474:LWE917484 LMI917474:LMI917484 LCM917474:LCM917484 KSQ917474:KSQ917484 KIU917474:KIU917484 JYY917474:JYY917484 JPC917474:JPC917484 JFG917474:JFG917484 IVK917474:IVK917484 ILO917474:ILO917484 IBS917474:IBS917484 HRW917474:HRW917484 HIA917474:HIA917484 GYE917474:GYE917484 GOI917474:GOI917484 GEM917474:GEM917484 FUQ917474:FUQ917484 FKU917474:FKU917484 FAY917474:FAY917484 ERC917474:ERC917484 EHG917474:EHG917484 DXK917474:DXK917484 DNO917474:DNO917484 DDS917474:DDS917484 CTW917474:CTW917484 CKA917474:CKA917484 CAE917474:CAE917484 BQI917474:BQI917484 BGM917474:BGM917484 AWQ917474:AWQ917484 AMU917474:AMU917484 ACY917474:ACY917484 TC917474:TC917484 JG917474:JG917484 WVS851938:WVS851948 WLW851938:WLW851948 WCA851938:WCA851948 VSE851938:VSE851948 VII851938:VII851948 UYM851938:UYM851948 UOQ851938:UOQ851948 UEU851938:UEU851948 TUY851938:TUY851948 TLC851938:TLC851948 TBG851938:TBG851948 SRK851938:SRK851948 SHO851938:SHO851948 RXS851938:RXS851948 RNW851938:RNW851948 REA851938:REA851948 QUE851938:QUE851948 QKI851938:QKI851948 QAM851938:QAM851948 PQQ851938:PQQ851948 PGU851938:PGU851948 OWY851938:OWY851948 ONC851938:ONC851948 ODG851938:ODG851948 NTK851938:NTK851948 NJO851938:NJO851948 MZS851938:MZS851948 MPW851938:MPW851948 MGA851938:MGA851948 LWE851938:LWE851948 LMI851938:LMI851948 LCM851938:LCM851948 KSQ851938:KSQ851948 KIU851938:KIU851948 JYY851938:JYY851948 JPC851938:JPC851948 JFG851938:JFG851948 IVK851938:IVK851948 ILO851938:ILO851948 IBS851938:IBS851948 HRW851938:HRW851948 HIA851938:HIA851948 GYE851938:GYE851948 GOI851938:GOI851948 GEM851938:GEM851948 FUQ851938:FUQ851948 FKU851938:FKU851948 FAY851938:FAY851948 ERC851938:ERC851948 EHG851938:EHG851948 DXK851938:DXK851948 DNO851938:DNO851948 DDS851938:DDS851948 CTW851938:CTW851948 CKA851938:CKA851948 CAE851938:CAE851948 BQI851938:BQI851948 BGM851938:BGM851948 AWQ851938:AWQ851948 AMU851938:AMU851948 ACY851938:ACY851948 TC851938:TC851948 JG851938:JG851948 WVS786402:WVS786412 WLW786402:WLW786412 WCA786402:WCA786412 VSE786402:VSE786412 VII786402:VII786412 UYM786402:UYM786412 UOQ786402:UOQ786412 UEU786402:UEU786412 TUY786402:TUY786412 TLC786402:TLC786412 TBG786402:TBG786412 SRK786402:SRK786412 SHO786402:SHO786412 RXS786402:RXS786412 RNW786402:RNW786412 REA786402:REA786412 QUE786402:QUE786412 QKI786402:QKI786412 QAM786402:QAM786412 PQQ786402:PQQ786412 PGU786402:PGU786412 OWY786402:OWY786412 ONC786402:ONC786412 ODG786402:ODG786412 NTK786402:NTK786412 NJO786402:NJO786412 MZS786402:MZS786412 MPW786402:MPW786412 MGA786402:MGA786412 LWE786402:LWE786412 LMI786402:LMI786412 LCM786402:LCM786412 KSQ786402:KSQ786412 KIU786402:KIU786412 JYY786402:JYY786412 JPC786402:JPC786412 JFG786402:JFG786412 IVK786402:IVK786412 ILO786402:ILO786412 IBS786402:IBS786412 HRW786402:HRW786412 HIA786402:HIA786412 GYE786402:GYE786412 GOI786402:GOI786412 GEM786402:GEM786412 FUQ786402:FUQ786412 FKU786402:FKU786412 FAY786402:FAY786412 ERC786402:ERC786412 EHG786402:EHG786412 DXK786402:DXK786412 DNO786402:DNO786412 DDS786402:DDS786412 CTW786402:CTW786412 CKA786402:CKA786412 CAE786402:CAE786412 BQI786402:BQI786412 BGM786402:BGM786412 AWQ786402:AWQ786412 AMU786402:AMU786412 ACY786402:ACY786412 TC786402:TC786412 JG786402:JG786412 WVS720866:WVS720876 WLW720866:WLW720876 WCA720866:WCA720876 VSE720866:VSE720876 VII720866:VII720876 UYM720866:UYM720876 UOQ720866:UOQ720876 UEU720866:UEU720876 TUY720866:TUY720876 TLC720866:TLC720876 TBG720866:TBG720876 SRK720866:SRK720876 SHO720866:SHO720876 RXS720866:RXS720876 RNW720866:RNW720876 REA720866:REA720876 QUE720866:QUE720876 QKI720866:QKI720876 QAM720866:QAM720876 PQQ720866:PQQ720876 PGU720866:PGU720876 OWY720866:OWY720876 ONC720866:ONC720876 ODG720866:ODG720876 NTK720866:NTK720876 NJO720866:NJO720876 MZS720866:MZS720876 MPW720866:MPW720876 MGA720866:MGA720876 LWE720866:LWE720876 LMI720866:LMI720876 LCM720866:LCM720876 KSQ720866:KSQ720876 KIU720866:KIU720876 JYY720866:JYY720876 JPC720866:JPC720876 JFG720866:JFG720876 IVK720866:IVK720876 ILO720866:ILO720876 IBS720866:IBS720876 HRW720866:HRW720876 HIA720866:HIA720876 GYE720866:GYE720876 GOI720866:GOI720876 GEM720866:GEM720876 FUQ720866:FUQ720876 FKU720866:FKU720876 FAY720866:FAY720876 ERC720866:ERC720876 EHG720866:EHG720876 DXK720866:DXK720876 DNO720866:DNO720876 DDS720866:DDS720876 CTW720866:CTW720876 CKA720866:CKA720876 CAE720866:CAE720876 BQI720866:BQI720876 BGM720866:BGM720876 AWQ720866:AWQ720876 AMU720866:AMU720876 ACY720866:ACY720876 TC720866:TC720876 JG720866:JG720876 WVS655330:WVS655340 WLW655330:WLW655340 WCA655330:WCA655340 VSE655330:VSE655340 VII655330:VII655340 UYM655330:UYM655340 UOQ655330:UOQ655340 UEU655330:UEU655340 TUY655330:TUY655340 TLC655330:TLC655340 TBG655330:TBG655340 SRK655330:SRK655340 SHO655330:SHO655340 RXS655330:RXS655340 RNW655330:RNW655340 REA655330:REA655340 QUE655330:QUE655340 QKI655330:QKI655340 QAM655330:QAM655340 PQQ655330:PQQ655340 PGU655330:PGU655340 OWY655330:OWY655340 ONC655330:ONC655340 ODG655330:ODG655340 NTK655330:NTK655340 NJO655330:NJO655340 MZS655330:MZS655340 MPW655330:MPW655340 MGA655330:MGA655340 LWE655330:LWE655340 LMI655330:LMI655340 LCM655330:LCM655340 KSQ655330:KSQ655340 KIU655330:KIU655340 JYY655330:JYY655340 JPC655330:JPC655340 JFG655330:JFG655340 IVK655330:IVK655340 ILO655330:ILO655340 IBS655330:IBS655340 HRW655330:HRW655340 HIA655330:HIA655340 GYE655330:GYE655340 GOI655330:GOI655340 GEM655330:GEM655340 FUQ655330:FUQ655340 FKU655330:FKU655340 FAY655330:FAY655340 ERC655330:ERC655340 EHG655330:EHG655340 DXK655330:DXK655340 DNO655330:DNO655340 DDS655330:DDS655340 CTW655330:CTW655340 CKA655330:CKA655340 CAE655330:CAE655340 BQI655330:BQI655340 BGM655330:BGM655340 AWQ655330:AWQ655340 AMU655330:AMU655340 ACY655330:ACY655340 TC655330:TC655340 JG655330:JG655340 WVS589794:WVS589804 WLW589794:WLW589804 WCA589794:WCA589804 VSE589794:VSE589804 VII589794:VII589804 UYM589794:UYM589804 UOQ589794:UOQ589804 UEU589794:UEU589804 TUY589794:TUY589804 TLC589794:TLC589804 TBG589794:TBG589804 SRK589794:SRK589804 SHO589794:SHO589804 RXS589794:RXS589804 RNW589794:RNW589804 REA589794:REA589804 QUE589794:QUE589804 QKI589794:QKI589804 QAM589794:QAM589804 PQQ589794:PQQ589804 PGU589794:PGU589804 OWY589794:OWY589804 ONC589794:ONC589804 ODG589794:ODG589804 NTK589794:NTK589804 NJO589794:NJO589804 MZS589794:MZS589804 MPW589794:MPW589804 MGA589794:MGA589804 LWE589794:LWE589804 LMI589794:LMI589804 LCM589794:LCM589804 KSQ589794:KSQ589804 KIU589794:KIU589804 JYY589794:JYY589804 JPC589794:JPC589804 JFG589794:JFG589804 IVK589794:IVK589804 ILO589794:ILO589804 IBS589794:IBS589804 HRW589794:HRW589804 HIA589794:HIA589804 GYE589794:GYE589804 GOI589794:GOI589804 GEM589794:GEM589804 FUQ589794:FUQ589804 FKU589794:FKU589804 FAY589794:FAY589804 ERC589794:ERC589804 EHG589794:EHG589804 DXK589794:DXK589804 DNO589794:DNO589804 DDS589794:DDS589804 CTW589794:CTW589804 CKA589794:CKA589804 CAE589794:CAE589804 BQI589794:BQI589804 BGM589794:BGM589804 AWQ589794:AWQ589804 AMU589794:AMU589804 ACY589794:ACY589804 TC589794:TC589804 JG589794:JG589804 WVS524258:WVS524268 WLW524258:WLW524268 WCA524258:WCA524268 VSE524258:VSE524268 VII524258:VII524268 UYM524258:UYM524268 UOQ524258:UOQ524268 UEU524258:UEU524268 TUY524258:TUY524268 TLC524258:TLC524268 TBG524258:TBG524268 SRK524258:SRK524268 SHO524258:SHO524268 RXS524258:RXS524268 RNW524258:RNW524268 REA524258:REA524268 QUE524258:QUE524268 QKI524258:QKI524268 QAM524258:QAM524268 PQQ524258:PQQ524268 PGU524258:PGU524268 OWY524258:OWY524268 ONC524258:ONC524268 ODG524258:ODG524268 NTK524258:NTK524268 NJO524258:NJO524268 MZS524258:MZS524268 MPW524258:MPW524268 MGA524258:MGA524268 LWE524258:LWE524268 LMI524258:LMI524268 LCM524258:LCM524268 KSQ524258:KSQ524268 KIU524258:KIU524268 JYY524258:JYY524268 JPC524258:JPC524268 JFG524258:JFG524268 IVK524258:IVK524268 ILO524258:ILO524268 IBS524258:IBS524268 HRW524258:HRW524268 HIA524258:HIA524268 GYE524258:GYE524268 GOI524258:GOI524268 GEM524258:GEM524268 FUQ524258:FUQ524268 FKU524258:FKU524268 FAY524258:FAY524268 ERC524258:ERC524268 EHG524258:EHG524268 DXK524258:DXK524268 DNO524258:DNO524268 DDS524258:DDS524268 CTW524258:CTW524268 CKA524258:CKA524268 CAE524258:CAE524268 BQI524258:BQI524268 BGM524258:BGM524268 AWQ524258:AWQ524268 AMU524258:AMU524268 ACY524258:ACY524268 TC524258:TC524268 JG524258:JG524268 WVS458722:WVS458732 WLW458722:WLW458732 WCA458722:WCA458732 VSE458722:VSE458732 VII458722:VII458732 UYM458722:UYM458732 UOQ458722:UOQ458732 UEU458722:UEU458732 TUY458722:TUY458732 TLC458722:TLC458732 TBG458722:TBG458732 SRK458722:SRK458732 SHO458722:SHO458732 RXS458722:RXS458732 RNW458722:RNW458732 REA458722:REA458732 QUE458722:QUE458732 QKI458722:QKI458732 QAM458722:QAM458732 PQQ458722:PQQ458732 PGU458722:PGU458732 OWY458722:OWY458732 ONC458722:ONC458732 ODG458722:ODG458732 NTK458722:NTK458732 NJO458722:NJO458732 MZS458722:MZS458732 MPW458722:MPW458732 MGA458722:MGA458732 LWE458722:LWE458732 LMI458722:LMI458732 LCM458722:LCM458732 KSQ458722:KSQ458732 KIU458722:KIU458732 JYY458722:JYY458732 JPC458722:JPC458732 JFG458722:JFG458732 IVK458722:IVK458732 ILO458722:ILO458732 IBS458722:IBS458732 HRW458722:HRW458732 HIA458722:HIA458732 GYE458722:GYE458732 GOI458722:GOI458732 GEM458722:GEM458732 FUQ458722:FUQ458732 FKU458722:FKU458732 FAY458722:FAY458732 ERC458722:ERC458732 EHG458722:EHG458732 DXK458722:DXK458732 DNO458722:DNO458732 DDS458722:DDS458732 CTW458722:CTW458732 CKA458722:CKA458732 CAE458722:CAE458732 BQI458722:BQI458732 BGM458722:BGM458732 AWQ458722:AWQ458732 AMU458722:AMU458732 ACY458722:ACY458732 TC458722:TC458732 JG458722:JG458732 WVS393186:WVS393196 WLW393186:WLW393196 WCA393186:WCA393196 VSE393186:VSE393196 VII393186:VII393196 UYM393186:UYM393196 UOQ393186:UOQ393196 UEU393186:UEU393196 TUY393186:TUY393196 TLC393186:TLC393196 TBG393186:TBG393196 SRK393186:SRK393196 SHO393186:SHO393196 RXS393186:RXS393196 RNW393186:RNW393196 REA393186:REA393196 QUE393186:QUE393196 QKI393186:QKI393196 QAM393186:QAM393196 PQQ393186:PQQ393196 PGU393186:PGU393196 OWY393186:OWY393196 ONC393186:ONC393196 ODG393186:ODG393196 NTK393186:NTK393196 NJO393186:NJO393196 MZS393186:MZS393196 MPW393186:MPW393196 MGA393186:MGA393196 LWE393186:LWE393196 LMI393186:LMI393196 LCM393186:LCM393196 KSQ393186:KSQ393196 KIU393186:KIU393196 JYY393186:JYY393196 JPC393186:JPC393196 JFG393186:JFG393196 IVK393186:IVK393196 ILO393186:ILO393196 IBS393186:IBS393196 HRW393186:HRW393196 HIA393186:HIA393196 GYE393186:GYE393196 GOI393186:GOI393196 GEM393186:GEM393196 FUQ393186:FUQ393196 FKU393186:FKU393196 FAY393186:FAY393196 ERC393186:ERC393196 EHG393186:EHG393196 DXK393186:DXK393196 DNO393186:DNO393196 DDS393186:DDS393196 CTW393186:CTW393196 CKA393186:CKA393196 CAE393186:CAE393196 BQI393186:BQI393196 BGM393186:BGM393196 AWQ393186:AWQ393196 AMU393186:AMU393196 ACY393186:ACY393196 TC393186:TC393196 JG393186:JG393196 WVS327650:WVS327660 WLW327650:WLW327660 WCA327650:WCA327660 VSE327650:VSE327660 VII327650:VII327660 UYM327650:UYM327660 UOQ327650:UOQ327660 UEU327650:UEU327660 TUY327650:TUY327660 TLC327650:TLC327660 TBG327650:TBG327660 SRK327650:SRK327660 SHO327650:SHO327660 RXS327650:RXS327660 RNW327650:RNW327660 REA327650:REA327660 QUE327650:QUE327660 QKI327650:QKI327660 QAM327650:QAM327660 PQQ327650:PQQ327660 PGU327650:PGU327660 OWY327650:OWY327660 ONC327650:ONC327660 ODG327650:ODG327660 NTK327650:NTK327660 NJO327650:NJO327660 MZS327650:MZS327660 MPW327650:MPW327660 MGA327650:MGA327660 LWE327650:LWE327660 LMI327650:LMI327660 LCM327650:LCM327660 KSQ327650:KSQ327660 KIU327650:KIU327660 JYY327650:JYY327660 JPC327650:JPC327660 JFG327650:JFG327660 IVK327650:IVK327660 ILO327650:ILO327660 IBS327650:IBS327660 HRW327650:HRW327660 HIA327650:HIA327660 GYE327650:GYE327660 GOI327650:GOI327660 GEM327650:GEM327660 FUQ327650:FUQ327660 FKU327650:FKU327660 FAY327650:FAY327660 ERC327650:ERC327660 EHG327650:EHG327660 DXK327650:DXK327660 DNO327650:DNO327660 DDS327650:DDS327660 CTW327650:CTW327660 CKA327650:CKA327660 CAE327650:CAE327660 BQI327650:BQI327660 BGM327650:BGM327660 AWQ327650:AWQ327660 AMU327650:AMU327660 ACY327650:ACY327660 TC327650:TC327660 JG327650:JG327660 WVS262114:WVS262124 WLW262114:WLW262124 WCA262114:WCA262124 VSE262114:VSE262124 VII262114:VII262124 UYM262114:UYM262124 UOQ262114:UOQ262124 UEU262114:UEU262124 TUY262114:TUY262124 TLC262114:TLC262124 TBG262114:TBG262124 SRK262114:SRK262124 SHO262114:SHO262124 RXS262114:RXS262124 RNW262114:RNW262124 REA262114:REA262124 QUE262114:QUE262124 QKI262114:QKI262124 QAM262114:QAM262124 PQQ262114:PQQ262124 PGU262114:PGU262124 OWY262114:OWY262124 ONC262114:ONC262124 ODG262114:ODG262124 NTK262114:NTK262124 NJO262114:NJO262124 MZS262114:MZS262124 MPW262114:MPW262124 MGA262114:MGA262124 LWE262114:LWE262124 LMI262114:LMI262124 LCM262114:LCM262124 KSQ262114:KSQ262124 KIU262114:KIU262124 JYY262114:JYY262124 JPC262114:JPC262124 JFG262114:JFG262124 IVK262114:IVK262124 ILO262114:ILO262124 IBS262114:IBS262124 HRW262114:HRW262124 HIA262114:HIA262124 GYE262114:GYE262124 GOI262114:GOI262124 GEM262114:GEM262124 FUQ262114:FUQ262124 FKU262114:FKU262124 FAY262114:FAY262124 ERC262114:ERC262124 EHG262114:EHG262124 DXK262114:DXK262124 DNO262114:DNO262124 DDS262114:DDS262124 CTW262114:CTW262124 CKA262114:CKA262124 CAE262114:CAE262124 BQI262114:BQI262124 BGM262114:BGM262124 AWQ262114:AWQ262124 AMU262114:AMU262124 ACY262114:ACY262124 TC262114:TC262124 JG262114:JG262124 WVS196578:WVS196588 WLW196578:WLW196588 WCA196578:WCA196588 VSE196578:VSE196588 VII196578:VII196588 UYM196578:UYM196588 UOQ196578:UOQ196588 UEU196578:UEU196588 TUY196578:TUY196588 TLC196578:TLC196588 TBG196578:TBG196588 SRK196578:SRK196588 SHO196578:SHO196588 RXS196578:RXS196588 RNW196578:RNW196588 REA196578:REA196588 QUE196578:QUE196588 QKI196578:QKI196588 QAM196578:QAM196588 PQQ196578:PQQ196588 PGU196578:PGU196588 OWY196578:OWY196588 ONC196578:ONC196588 ODG196578:ODG196588 NTK196578:NTK196588 NJO196578:NJO196588 MZS196578:MZS196588 MPW196578:MPW196588 MGA196578:MGA196588 LWE196578:LWE196588 LMI196578:LMI196588 LCM196578:LCM196588 KSQ196578:KSQ196588 KIU196578:KIU196588 JYY196578:JYY196588 JPC196578:JPC196588 JFG196578:JFG196588 IVK196578:IVK196588 ILO196578:ILO196588 IBS196578:IBS196588 HRW196578:HRW196588 HIA196578:HIA196588 GYE196578:GYE196588 GOI196578:GOI196588 GEM196578:GEM196588 FUQ196578:FUQ196588 FKU196578:FKU196588 FAY196578:FAY196588 ERC196578:ERC196588 EHG196578:EHG196588 DXK196578:DXK196588 DNO196578:DNO196588 DDS196578:DDS196588 CTW196578:CTW196588 CKA196578:CKA196588 CAE196578:CAE196588 BQI196578:BQI196588 BGM196578:BGM196588 AWQ196578:AWQ196588 AMU196578:AMU196588 ACY196578:ACY196588 TC196578:TC196588 JG196578:JG196588 WVS131042:WVS131052 WLW131042:WLW131052 WCA131042:WCA131052 VSE131042:VSE131052 VII131042:VII131052 UYM131042:UYM131052 UOQ131042:UOQ131052 UEU131042:UEU131052 TUY131042:TUY131052 TLC131042:TLC131052 TBG131042:TBG131052 SRK131042:SRK131052 SHO131042:SHO131052 RXS131042:RXS131052 RNW131042:RNW131052 REA131042:REA131052 QUE131042:QUE131052 QKI131042:QKI131052 QAM131042:QAM131052 PQQ131042:PQQ131052 PGU131042:PGU131052 OWY131042:OWY131052 ONC131042:ONC131052 ODG131042:ODG131052 NTK131042:NTK131052 NJO131042:NJO131052 MZS131042:MZS131052 MPW131042:MPW131052 MGA131042:MGA131052 LWE131042:LWE131052 LMI131042:LMI131052 LCM131042:LCM131052 KSQ131042:KSQ131052 KIU131042:KIU131052 JYY131042:JYY131052 JPC131042:JPC131052 JFG131042:JFG131052 IVK131042:IVK131052 ILO131042:ILO131052 IBS131042:IBS131052 HRW131042:HRW131052 HIA131042:HIA131052 GYE131042:GYE131052 GOI131042:GOI131052 GEM131042:GEM131052 FUQ131042:FUQ131052 FKU131042:FKU131052 FAY131042:FAY131052 ERC131042:ERC131052 EHG131042:EHG131052 DXK131042:DXK131052 DNO131042:DNO131052 DDS131042:DDS131052 CTW131042:CTW131052 CKA131042:CKA131052 CAE131042:CAE131052 BQI131042:BQI131052 BGM131042:BGM131052 AWQ131042:AWQ131052 AMU131042:AMU131052 ACY131042:ACY131052 TC131042:TC131052 JG131042:JG131052 WVS65506:WVS65516 WLW65506:WLW65516 WCA65506:WCA65516 VSE65506:VSE65516 VII65506:VII65516 UYM65506:UYM65516 UOQ65506:UOQ65516 UEU65506:UEU65516 TUY65506:TUY65516 TLC65506:TLC65516 TBG65506:TBG65516 SRK65506:SRK65516 SHO65506:SHO65516 RXS65506:RXS65516 RNW65506:RNW65516 REA65506:REA65516 QUE65506:QUE65516 QKI65506:QKI65516 QAM65506:QAM65516 PQQ65506:PQQ65516 PGU65506:PGU65516 OWY65506:OWY65516 ONC65506:ONC65516 ODG65506:ODG65516 NTK65506:NTK65516 NJO65506:NJO65516 MZS65506:MZS65516 MPW65506:MPW65516 MGA65506:MGA65516 LWE65506:LWE65516 LMI65506:LMI65516 LCM65506:LCM65516 KSQ65506:KSQ65516 KIU65506:KIU65516 JYY65506:JYY65516 JPC65506:JPC65516 JFG65506:JFG65516 IVK65506:IVK65516 ILO65506:ILO65516 IBS65506:IBS65516 HRW65506:HRW65516 HIA65506:HIA65516 GYE65506:GYE65516 GOI65506:GOI65516 GEM65506:GEM65516 FUQ65506:FUQ65516 FKU65506:FKU65516 FAY65506:FAY65516 ERC65506:ERC65516 EHG65506:EHG65516 DXK65506:DXK65516 DNO65506:DNO65516 DDS65506:DDS65516 CTW65506:CTW65516 CKA65506:CKA65516 CAE65506:CAE65516 BQI65506:BQI65516 BGM65506:BGM65516 AWQ65506:AWQ65516 AMU65506:AMU65516 ACY65506:ACY65516 TC65506:TC65516 JG65506:JG65516 F65529:G65539 F131065:G131075 F196601:G196611 F262137:G262147 F327673:G327683 F393209:G393219 F458745:G458755 F524281:G524291 F589817:G589827 F655353:G655363 F720889:G720899 F786425:G786435 F851961:G851971 F917497:G917507 F983033:G983043 IU7:IU9 WVG7:WVG9 WLK7:WLK9 WBO7:WBO9 VRS7:VRS9 VHW7:VHW9 UYA7:UYA9 UOE7:UOE9 UEI7:UEI9 TUM7:TUM9 TKQ7:TKQ9 TAU7:TAU9 SQY7:SQY9 SHC7:SHC9 RXG7:RXG9 RNK7:RNK9 RDO7:RDO9 QTS7:QTS9 QJW7:QJW9 QAA7:QAA9 PQE7:PQE9 PGI7:PGI9 OWM7:OWM9 OMQ7:OMQ9 OCU7:OCU9 NSY7:NSY9 NJC7:NJC9 MZG7:MZG9 MPK7:MPK9 MFO7:MFO9 LVS7:LVS9 LLW7:LLW9 LCA7:LCA9 KSE7:KSE9 KII7:KII9 JYM7:JYM9 JOQ7:JOQ9 JEU7:JEU9 IUY7:IUY9 ILC7:ILC9 IBG7:IBG9 HRK7:HRK9 HHO7:HHO9 GXS7:GXS9 GNW7:GNW9 GEA7:GEA9 FUE7:FUE9 FKI7:FKI9 FAM7:FAM9 EQQ7:EQQ9 EGU7:EGU9 DWY7:DWY9 DNC7:DNC9 DDG7:DDG9 CTK7:CTK9 CJO7:CJO9 BZS7:BZS9 BPW7:BPW9 BGA7:BGA9 AWE7:AWE9 AMI7:AMI9 ACM7:ACM9 SQ7:SQ9" xr:uid="{6B1F30FB-B761-462C-8DAA-5C3DFB8017F9}">
      <formula1>#REF!</formula1>
    </dataValidation>
    <dataValidation type="list" allowBlank="1" showInputMessage="1" showErrorMessage="1" sqref="F7:F9" xr:uid="{5137492F-08CF-4514-A4BA-626B094D2368}">
      <formula1>$F$20:$F$21</formula1>
    </dataValidation>
    <dataValidation type="list" showInputMessage="1" showErrorMessage="1" sqref="SW8:SW9 JA8:JA9 WVM8:WVM9 WLQ8:WLQ9 WBU8:WBU9 VRY8:VRY9 VIC8:VIC9 UYG8:UYG9 UOK8:UOK9 UEO8:UEO9 TUS8:TUS9 TKW8:TKW9 TBA8:TBA9 SRE8:SRE9 SHI8:SHI9 RXM8:RXM9 RNQ8:RNQ9 RDU8:RDU9 QTY8:QTY9 QKC8:QKC9 QAG8:QAG9 PQK8:PQK9 PGO8:PGO9 OWS8:OWS9 OMW8:OMW9 ODA8:ODA9 NTE8:NTE9 NJI8:NJI9 MZM8:MZM9 MPQ8:MPQ9 MFU8:MFU9 LVY8:LVY9 LMC8:LMC9 LCG8:LCG9 KSK8:KSK9 KIO8:KIO9 JYS8:JYS9 JOW8:JOW9 JFA8:JFA9 IVE8:IVE9 ILI8:ILI9 IBM8:IBM9 HRQ8:HRQ9 HHU8:HHU9 GXY8:GXY9 GOC8:GOC9 GEG8:GEG9 FUK8:FUK9 FKO8:FKO9 FAS8:FAS9 EQW8:EQW9 EHA8:EHA9 DXE8:DXE9 DNI8:DNI9 DDM8:DDM9 CTQ8:CTQ9 CJU8:CJU9 BZY8:BZY9 BQC8:BQC9 BGG8:BGG9 AWK8:AWK9 AMO8:AMO9 ACS8:ACS9" xr:uid="{590F5CB5-A4A2-4F1B-83AF-98CDBB73FC85}">
      <formula1>$L$303:$L$317</formula1>
    </dataValidation>
    <dataValidation type="list" showInputMessage="1" showErrorMessage="1" sqref="WVL8:WVL9 WLP8:WLP9 WBT8:WBT9 VRX8:VRX9 VIB8:VIB9 UYF8:UYF9 UOJ8:UOJ9 UEN8:UEN9 TUR8:TUR9 TKV8:TKV9 TAZ8:TAZ9 SRD8:SRD9 SHH8:SHH9 RXL8:RXL9 RNP8:RNP9 RDT8:RDT9 QTX8:QTX9 QKB8:QKB9 QAF8:QAF9 PQJ8:PQJ9 PGN8:PGN9 OWR8:OWR9 OMV8:OMV9 OCZ8:OCZ9 NTD8:NTD9 NJH8:NJH9 MZL8:MZL9 MPP8:MPP9 MFT8:MFT9 LVX8:LVX9 LMB8:LMB9 LCF8:LCF9 KSJ8:KSJ9 KIN8:KIN9 JYR8:JYR9 JOV8:JOV9 JEZ8:JEZ9 IVD8:IVD9 ILH8:ILH9 IBL8:IBL9 HRP8:HRP9 HHT8:HHT9 GXX8:GXX9 GOB8:GOB9 GEF8:GEF9 FUJ8:FUJ9 FKN8:FKN9 FAR8:FAR9 EQV8:EQV9 EGZ8:EGZ9 DXD8:DXD9 DNH8:DNH9 DDL8:DDL9 CTP8:CTP9 CJT8:CJT9 BZX8:BZX9 BQB8:BQB9 BGF8:BGF9 AWJ8:AWJ9 AMN8:AMN9 ACR8:ACR9 SV8:SV9 IZ8:IZ9" xr:uid="{E6B69567-ECCC-4C0A-A75F-513D37932A53}">
      <formula1>$M$303:$M$357</formula1>
    </dataValidation>
    <dataValidation type="list" showInputMessage="1" showErrorMessage="1" sqref="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xr:uid="{5C8B36C4-0E8E-4BE3-BA07-D5509C8E0B86}">
      <formula1>$N$303:$N$648</formula1>
    </dataValidation>
    <dataValidation type="list" showInputMessage="1" showErrorMessage="1" sqref="IV8:IV9 SR8:SR9 ACN8:ACN9 AMJ8:AMJ9 AWF8:AWF9 BGB8:BGB9 BPX8:BPX9 BZT8:BZT9 CJP8:CJP9 CTL8:CTL9 DDH8:DDH9 DND8:DND9 DWZ8:DWZ9 EGV8:EGV9 EQR8:EQR9 FAN8:FAN9 FKJ8:FKJ9 FUF8:FUF9 GEB8:GEB9 GNX8:GNX9 GXT8:GXT9 HHP8:HHP9 HRL8:HRL9 IBH8:IBH9 ILD8:ILD9 IUZ8:IUZ9 JEV8:JEV9 JOR8:JOR9 JYN8:JYN9 KIJ8:KIJ9 KSF8:KSF9 LCB8:LCB9 LLX8:LLX9 LVT8:LVT9 MFP8:MFP9 MPL8:MPL9 MZH8:MZH9 NJD8:NJD9 NSZ8:NSZ9 OCV8:OCV9 OMR8:OMR9 OWN8:OWN9 PGJ8:PGJ9 PQF8:PQF9 QAB8:QAB9 QJX8:QJX9 QTT8:QTT9 RDP8:RDP9 RNL8:RNL9 RXH8:RXH9 SHD8:SHD9 SQZ8:SQZ9 TAV8:TAV9 TKR8:TKR9 TUN8:TUN9 UEJ8:UEJ9 UOF8:UOF9 UYB8:UYB9 VHX8:VHX9 VRT8:VRT9 WBP8:WBP9 WLL8:WLL9 WVH8:WVH9" xr:uid="{18CB7DF8-B1ED-4455-87C1-A85BC91E9499}">
      <formula1>$G$303:$G$318</formula1>
    </dataValidation>
    <dataValidation type="list" allowBlank="1" showInputMessage="1" showErrorMessage="1" sqref="M7:M9" xr:uid="{6F3227B2-74D0-4EA4-A646-ADEF9FBAF80B}">
      <formula1>$M$20:$M$77</formula1>
    </dataValidation>
    <dataValidation type="list" allowBlank="1" showInputMessage="1" showErrorMessage="1" sqref="N7:N9" xr:uid="{2C988777-1A8D-4370-9B9A-DF8C7DDF1B7A}">
      <formula1>$N$20:$N$364</formula1>
    </dataValidation>
    <dataValidation type="list" allowBlank="1" showInputMessage="1" showErrorMessage="1" sqref="L7:L9" xr:uid="{50E87EA6-2A6E-4534-8C18-AE7948ED325A}">
      <formula1>$L$20:$L$35</formula1>
    </dataValidation>
    <dataValidation type="list" allowBlank="1" showInputMessage="1" showErrorMessage="1" sqref="G7:G9" xr:uid="{D3C3AF64-F137-4FA7-95E9-22010BE5943D}">
      <formula1>$G$20:$G$46</formula1>
    </dataValidation>
    <dataValidation type="list" allowBlank="1" showInputMessage="1" showErrorMessage="1" sqref="H7:H9" xr:uid="{2028682A-6A0A-4009-91DE-B08D5434F9BD}">
      <formula1>$I$20:$I$43</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67"/>
  <sheetViews>
    <sheetView showGridLines="0" zoomScale="85" zoomScaleNormal="85" workbookViewId="0">
      <selection activeCell="G11" sqref="G11"/>
    </sheetView>
  </sheetViews>
  <sheetFormatPr defaultColWidth="17.28515625" defaultRowHeight="11.25"/>
  <cols>
    <col min="1" max="1" width="2.28515625" style="99" customWidth="1"/>
    <col min="2" max="2" width="23.5703125" style="337" customWidth="1"/>
    <col min="3" max="3" width="31.140625" style="337" customWidth="1"/>
    <col min="4" max="4" width="29.28515625" style="337" customWidth="1"/>
    <col min="5" max="5" width="30.42578125" style="337" customWidth="1"/>
    <col min="6" max="6" width="25.42578125" style="337" bestFit="1" customWidth="1"/>
    <col min="7" max="7" width="15.7109375" style="337" customWidth="1"/>
    <col min="8" max="8" width="15.28515625" style="337" customWidth="1"/>
    <col min="9" max="9" width="17.42578125" style="337" customWidth="1"/>
    <col min="10" max="10" width="18.7109375" style="337" customWidth="1"/>
    <col min="11" max="11" width="18.28515625" style="337" customWidth="1"/>
    <col min="12" max="13" width="12.28515625" style="337" customWidth="1"/>
    <col min="14" max="14" width="13.28515625" style="337" customWidth="1"/>
    <col min="15" max="15" width="17.28515625" style="99" customWidth="1"/>
    <col min="16" max="16384" width="17.28515625" style="99"/>
  </cols>
  <sheetData>
    <row r="1" spans="2:14" ht="23.65" customHeight="1">
      <c r="B1" s="504" t="s">
        <v>837</v>
      </c>
      <c r="C1" s="505"/>
      <c r="D1" s="505"/>
      <c r="E1" s="505"/>
      <c r="F1" s="505"/>
      <c r="G1" s="505"/>
      <c r="H1" s="505"/>
      <c r="I1" s="505"/>
      <c r="J1" s="505"/>
      <c r="K1" s="505"/>
      <c r="L1" s="505"/>
      <c r="M1" s="505"/>
      <c r="N1" s="505"/>
    </row>
    <row r="2" spans="2:14" ht="34.15" customHeight="1" thickBot="1">
      <c r="B2" s="501" t="s">
        <v>838</v>
      </c>
      <c r="C2" s="501"/>
      <c r="D2" s="501"/>
      <c r="E2" s="501"/>
      <c r="F2" s="501"/>
      <c r="G2" s="501"/>
      <c r="H2" s="501"/>
      <c r="I2" s="501"/>
      <c r="J2" s="501"/>
      <c r="K2" s="501"/>
      <c r="L2" s="501"/>
      <c r="M2" s="501"/>
      <c r="N2" s="501"/>
    </row>
    <row r="3" spans="2:14" ht="18" customHeight="1" thickBot="1">
      <c r="B3" s="506" t="s">
        <v>839</v>
      </c>
      <c r="C3" s="508" t="s">
        <v>840</v>
      </c>
      <c r="D3" s="512" t="s">
        <v>841</v>
      </c>
      <c r="E3" s="508" t="s">
        <v>842</v>
      </c>
      <c r="F3" s="489" t="s">
        <v>843</v>
      </c>
      <c r="G3" s="489" t="s">
        <v>844</v>
      </c>
      <c r="H3" s="489" t="s">
        <v>845</v>
      </c>
      <c r="I3" s="508" t="s">
        <v>846</v>
      </c>
      <c r="J3" s="508" t="s">
        <v>847</v>
      </c>
      <c r="K3" s="510" t="s">
        <v>848</v>
      </c>
      <c r="L3" s="502" t="s">
        <v>849</v>
      </c>
      <c r="M3" s="502"/>
      <c r="N3" s="503"/>
    </row>
    <row r="4" spans="2:14" ht="47.25" customHeight="1" thickBot="1">
      <c r="B4" s="507"/>
      <c r="C4" s="509"/>
      <c r="D4" s="513"/>
      <c r="E4" s="509"/>
      <c r="F4" s="490"/>
      <c r="G4" s="490"/>
      <c r="H4" s="490"/>
      <c r="I4" s="509"/>
      <c r="J4" s="509"/>
      <c r="K4" s="511"/>
      <c r="L4" s="100" t="s">
        <v>368</v>
      </c>
      <c r="M4" s="101" t="s">
        <v>369</v>
      </c>
      <c r="N4" s="102" t="s">
        <v>850</v>
      </c>
    </row>
    <row r="5" spans="2:14" s="324" customFormat="1" ht="36" customHeight="1">
      <c r="B5" s="332" t="s">
        <v>851</v>
      </c>
      <c r="C5" s="333" t="s">
        <v>852</v>
      </c>
      <c r="D5" s="333" t="s">
        <v>853</v>
      </c>
      <c r="E5" s="340" t="s">
        <v>854</v>
      </c>
      <c r="F5" s="340" t="s">
        <v>384</v>
      </c>
      <c r="G5" s="340" t="s">
        <v>385</v>
      </c>
      <c r="H5" s="340" t="s">
        <v>640</v>
      </c>
      <c r="I5" s="333" t="s">
        <v>855</v>
      </c>
      <c r="J5" s="333" t="s">
        <v>856</v>
      </c>
      <c r="K5" s="334" t="s">
        <v>857</v>
      </c>
      <c r="L5" s="321">
        <v>0</v>
      </c>
      <c r="M5" s="322">
        <v>35</v>
      </c>
      <c r="N5" s="323">
        <f>SUM(L5:M5)</f>
        <v>35</v>
      </c>
    </row>
    <row r="6" spans="2:14" s="324" customFormat="1" ht="36" customHeight="1">
      <c r="B6" s="332" t="s">
        <v>851</v>
      </c>
      <c r="C6" s="333" t="s">
        <v>852</v>
      </c>
      <c r="D6" s="333" t="s">
        <v>853</v>
      </c>
      <c r="E6" s="328" t="s">
        <v>858</v>
      </c>
      <c r="F6" s="340" t="s">
        <v>384</v>
      </c>
      <c r="G6" s="340" t="s">
        <v>385</v>
      </c>
      <c r="H6" s="340" t="s">
        <v>640</v>
      </c>
      <c r="I6" s="333" t="s">
        <v>855</v>
      </c>
      <c r="J6" s="333" t="s">
        <v>856</v>
      </c>
      <c r="K6" s="335" t="s">
        <v>859</v>
      </c>
      <c r="L6" s="325">
        <v>0</v>
      </c>
      <c r="M6" s="326">
        <v>37</v>
      </c>
      <c r="N6" s="327">
        <f t="shared" ref="N6:N13" si="0">SUM(L6:M6)</f>
        <v>37</v>
      </c>
    </row>
    <row r="7" spans="2:14" s="324" customFormat="1" ht="36" customHeight="1">
      <c r="B7" s="332" t="s">
        <v>860</v>
      </c>
      <c r="C7" s="333" t="s">
        <v>852</v>
      </c>
      <c r="D7" s="333" t="s">
        <v>853</v>
      </c>
      <c r="E7" s="328" t="s">
        <v>861</v>
      </c>
      <c r="F7" s="340" t="s">
        <v>384</v>
      </c>
      <c r="G7" s="340" t="s">
        <v>385</v>
      </c>
      <c r="H7" s="340" t="s">
        <v>665</v>
      </c>
      <c r="I7" s="333" t="s">
        <v>862</v>
      </c>
      <c r="J7" s="333" t="s">
        <v>856</v>
      </c>
      <c r="K7" s="335" t="s">
        <v>863</v>
      </c>
      <c r="L7" s="325">
        <v>0</v>
      </c>
      <c r="M7" s="326">
        <v>12</v>
      </c>
      <c r="N7" s="327">
        <f t="shared" si="0"/>
        <v>12</v>
      </c>
    </row>
    <row r="8" spans="2:14" s="324" customFormat="1" ht="36" customHeight="1">
      <c r="B8" s="332" t="s">
        <v>851</v>
      </c>
      <c r="C8" s="333" t="s">
        <v>852</v>
      </c>
      <c r="D8" s="333" t="s">
        <v>853</v>
      </c>
      <c r="E8" s="328" t="s">
        <v>864</v>
      </c>
      <c r="F8" s="340" t="s">
        <v>384</v>
      </c>
      <c r="G8" s="340" t="s">
        <v>385</v>
      </c>
      <c r="H8" s="340" t="s">
        <v>788</v>
      </c>
      <c r="I8" s="333" t="s">
        <v>862</v>
      </c>
      <c r="J8" s="333" t="s">
        <v>856</v>
      </c>
      <c r="K8" s="335" t="s">
        <v>863</v>
      </c>
      <c r="L8" s="325">
        <v>0</v>
      </c>
      <c r="M8" s="326">
        <v>32</v>
      </c>
      <c r="N8" s="327">
        <f t="shared" si="0"/>
        <v>32</v>
      </c>
    </row>
    <row r="9" spans="2:14" s="324" customFormat="1" ht="36" customHeight="1">
      <c r="B9" s="332" t="s">
        <v>865</v>
      </c>
      <c r="C9" s="333" t="s">
        <v>852</v>
      </c>
      <c r="D9" s="333" t="s">
        <v>853</v>
      </c>
      <c r="E9" s="328" t="s">
        <v>866</v>
      </c>
      <c r="F9" s="340" t="s">
        <v>384</v>
      </c>
      <c r="G9" s="340" t="s">
        <v>385</v>
      </c>
      <c r="H9" s="340" t="s">
        <v>629</v>
      </c>
      <c r="I9" s="333" t="s">
        <v>862</v>
      </c>
      <c r="J9" s="333" t="s">
        <v>856</v>
      </c>
      <c r="K9" s="335" t="s">
        <v>867</v>
      </c>
      <c r="L9" s="325">
        <v>0</v>
      </c>
      <c r="M9" s="326">
        <v>40</v>
      </c>
      <c r="N9" s="327">
        <f t="shared" si="0"/>
        <v>40</v>
      </c>
    </row>
    <row r="10" spans="2:14" s="324" customFormat="1" ht="36" customHeight="1">
      <c r="B10" s="332" t="s">
        <v>860</v>
      </c>
      <c r="C10" s="333" t="s">
        <v>852</v>
      </c>
      <c r="D10" s="333" t="s">
        <v>853</v>
      </c>
      <c r="E10" s="328" t="s">
        <v>868</v>
      </c>
      <c r="F10" s="340" t="s">
        <v>384</v>
      </c>
      <c r="G10" s="340" t="s">
        <v>385</v>
      </c>
      <c r="H10" s="340" t="s">
        <v>629</v>
      </c>
      <c r="I10" s="333" t="s">
        <v>862</v>
      </c>
      <c r="J10" s="333" t="s">
        <v>856</v>
      </c>
      <c r="K10" s="335" t="s">
        <v>869</v>
      </c>
      <c r="L10" s="325">
        <v>0</v>
      </c>
      <c r="M10" s="326">
        <v>69</v>
      </c>
      <c r="N10" s="327">
        <f t="shared" si="0"/>
        <v>69</v>
      </c>
    </row>
    <row r="11" spans="2:14" s="324" customFormat="1" ht="36" customHeight="1">
      <c r="B11" s="332" t="s">
        <v>870</v>
      </c>
      <c r="C11" s="333" t="s">
        <v>852</v>
      </c>
      <c r="D11" s="333" t="s">
        <v>853</v>
      </c>
      <c r="E11" s="328" t="s">
        <v>868</v>
      </c>
      <c r="F11" s="340" t="s">
        <v>384</v>
      </c>
      <c r="G11" s="340" t="s">
        <v>385</v>
      </c>
      <c r="H11" s="340" t="s">
        <v>629</v>
      </c>
      <c r="I11" s="333" t="s">
        <v>862</v>
      </c>
      <c r="J11" s="333" t="s">
        <v>856</v>
      </c>
      <c r="K11" s="335" t="s">
        <v>871</v>
      </c>
      <c r="L11" s="325">
        <v>0</v>
      </c>
      <c r="M11" s="326">
        <v>71</v>
      </c>
      <c r="N11" s="327">
        <f t="shared" si="0"/>
        <v>71</v>
      </c>
    </row>
    <row r="12" spans="2:14" s="324" customFormat="1" ht="36" customHeight="1">
      <c r="B12" s="332" t="s">
        <v>870</v>
      </c>
      <c r="C12" s="333" t="s">
        <v>852</v>
      </c>
      <c r="D12" s="333" t="s">
        <v>853</v>
      </c>
      <c r="E12" s="328" t="s">
        <v>872</v>
      </c>
      <c r="F12" s="340" t="s">
        <v>384</v>
      </c>
      <c r="G12" s="340" t="s">
        <v>385</v>
      </c>
      <c r="H12" s="340" t="s">
        <v>629</v>
      </c>
      <c r="I12" s="333" t="s">
        <v>862</v>
      </c>
      <c r="J12" s="333" t="s">
        <v>873</v>
      </c>
      <c r="K12" s="335" t="s">
        <v>874</v>
      </c>
      <c r="L12" s="325">
        <v>0</v>
      </c>
      <c r="M12" s="326">
        <v>45</v>
      </c>
      <c r="N12" s="327">
        <f t="shared" si="0"/>
        <v>45</v>
      </c>
    </row>
    <row r="13" spans="2:14" s="324" customFormat="1" ht="36" customHeight="1" thickBot="1">
      <c r="B13" s="329" t="s">
        <v>875</v>
      </c>
      <c r="C13" s="330" t="s">
        <v>852</v>
      </c>
      <c r="D13" s="330" t="s">
        <v>853</v>
      </c>
      <c r="E13" s="330" t="s">
        <v>872</v>
      </c>
      <c r="F13" s="330" t="s">
        <v>384</v>
      </c>
      <c r="G13" s="330" t="s">
        <v>385</v>
      </c>
      <c r="H13" s="330" t="s">
        <v>629</v>
      </c>
      <c r="I13" s="330" t="s">
        <v>862</v>
      </c>
      <c r="J13" s="330" t="s">
        <v>873</v>
      </c>
      <c r="K13" s="336" t="s">
        <v>876</v>
      </c>
      <c r="L13" s="329">
        <v>0</v>
      </c>
      <c r="M13" s="330">
        <v>37</v>
      </c>
      <c r="N13" s="331">
        <f t="shared" si="0"/>
        <v>37</v>
      </c>
    </row>
    <row r="14" spans="2:14" ht="19.899999999999999" customHeight="1">
      <c r="N14" s="309">
        <f>+SUM(N5:N13)</f>
        <v>378</v>
      </c>
    </row>
    <row r="15" spans="2:14" ht="19.899999999999999" customHeight="1" thickBot="1">
      <c r="N15" s="342" t="s">
        <v>52</v>
      </c>
    </row>
    <row r="16" spans="2:14" ht="19.899999999999999" customHeight="1"/>
    <row r="17" spans="2:9" ht="19.899999999999999" customHeight="1"/>
    <row r="18" spans="2:9" ht="19.899999999999999" customHeight="1"/>
    <row r="20" spans="2:9">
      <c r="B20" s="338" t="s">
        <v>877</v>
      </c>
      <c r="C20" s="338" t="s">
        <v>878</v>
      </c>
      <c r="D20" s="338"/>
      <c r="E20" s="338"/>
      <c r="F20" s="90" t="s">
        <v>365</v>
      </c>
      <c r="G20" s="90" t="s">
        <v>366</v>
      </c>
      <c r="H20" s="93" t="s">
        <v>367</v>
      </c>
      <c r="I20" s="122"/>
    </row>
    <row r="21" spans="2:9">
      <c r="B21" s="338"/>
      <c r="E21" s="341"/>
      <c r="F21" s="122" t="s">
        <v>402</v>
      </c>
      <c r="G21" s="122" t="s">
        <v>403</v>
      </c>
      <c r="H21" s="267" t="s">
        <v>404</v>
      </c>
      <c r="I21" s="122"/>
    </row>
    <row r="22" spans="2:9">
      <c r="B22" s="337" t="s">
        <v>855</v>
      </c>
      <c r="C22" s="122" t="s">
        <v>879</v>
      </c>
      <c r="D22" s="122"/>
      <c r="E22" s="339"/>
      <c r="F22" s="122" t="s">
        <v>407</v>
      </c>
      <c r="G22" s="122" t="s">
        <v>407</v>
      </c>
      <c r="H22" s="267" t="s">
        <v>408</v>
      </c>
      <c r="I22" s="122"/>
    </row>
    <row r="23" spans="2:9">
      <c r="B23" s="337" t="s">
        <v>880</v>
      </c>
      <c r="C23" s="122" t="s">
        <v>873</v>
      </c>
      <c r="D23" s="122"/>
      <c r="E23" s="339"/>
      <c r="F23" s="122" t="s">
        <v>411</v>
      </c>
      <c r="G23" s="122" t="s">
        <v>412</v>
      </c>
      <c r="H23" s="267" t="s">
        <v>413</v>
      </c>
      <c r="I23" s="122"/>
    </row>
    <row r="24" spans="2:9">
      <c r="B24" s="337" t="s">
        <v>881</v>
      </c>
      <c r="C24" s="122" t="s">
        <v>856</v>
      </c>
      <c r="D24" s="122"/>
      <c r="E24" s="339"/>
      <c r="F24" s="122" t="s">
        <v>416</v>
      </c>
      <c r="G24" s="122" t="s">
        <v>417</v>
      </c>
      <c r="H24" s="267" t="s">
        <v>418</v>
      </c>
      <c r="I24" s="122"/>
    </row>
    <row r="25" spans="2:9">
      <c r="B25" s="122" t="s">
        <v>882</v>
      </c>
      <c r="C25" s="122" t="s">
        <v>883</v>
      </c>
      <c r="D25" s="122"/>
      <c r="E25" s="339"/>
      <c r="F25" s="122" t="s">
        <v>421</v>
      </c>
      <c r="G25" s="122" t="s">
        <v>422</v>
      </c>
      <c r="H25" s="267" t="s">
        <v>423</v>
      </c>
      <c r="I25" s="122"/>
    </row>
    <row r="26" spans="2:9">
      <c r="B26" s="122" t="s">
        <v>884</v>
      </c>
      <c r="C26" s="122" t="s">
        <v>885</v>
      </c>
      <c r="D26" s="122"/>
      <c r="E26" s="339"/>
      <c r="F26" s="122" t="s">
        <v>426</v>
      </c>
      <c r="G26" s="122" t="s">
        <v>427</v>
      </c>
      <c r="H26" s="267" t="s">
        <v>428</v>
      </c>
      <c r="I26" s="122"/>
    </row>
    <row r="27" spans="2:9">
      <c r="B27" s="122" t="s">
        <v>862</v>
      </c>
      <c r="C27" s="122" t="s">
        <v>886</v>
      </c>
      <c r="D27" s="122"/>
      <c r="E27" s="339"/>
      <c r="F27" s="122" t="s">
        <v>431</v>
      </c>
      <c r="G27" s="122" t="s">
        <v>432</v>
      </c>
      <c r="H27" s="267" t="s">
        <v>433</v>
      </c>
      <c r="I27" s="122"/>
    </row>
    <row r="28" spans="2:9">
      <c r="B28" s="122"/>
      <c r="E28" s="339"/>
      <c r="F28" s="122" t="s">
        <v>436</v>
      </c>
      <c r="G28" s="122" t="s">
        <v>437</v>
      </c>
      <c r="H28" s="267" t="s">
        <v>438</v>
      </c>
      <c r="I28" s="122"/>
    </row>
    <row r="29" spans="2:9">
      <c r="B29" s="122"/>
      <c r="E29" s="339"/>
      <c r="F29" s="122" t="s">
        <v>441</v>
      </c>
      <c r="G29" s="122" t="s">
        <v>442</v>
      </c>
      <c r="H29" s="267" t="s">
        <v>443</v>
      </c>
      <c r="I29" s="122"/>
    </row>
    <row r="30" spans="2:9">
      <c r="E30" s="339"/>
      <c r="F30" s="122" t="s">
        <v>446</v>
      </c>
      <c r="G30" s="122" t="s">
        <v>447</v>
      </c>
      <c r="H30" s="267" t="s">
        <v>448</v>
      </c>
      <c r="I30" s="122"/>
    </row>
    <row r="31" spans="2:9">
      <c r="E31" s="339"/>
      <c r="F31" s="122" t="s">
        <v>451</v>
      </c>
      <c r="G31" s="122" t="s">
        <v>456</v>
      </c>
      <c r="H31" s="267" t="s">
        <v>407</v>
      </c>
      <c r="I31" s="122"/>
    </row>
    <row r="32" spans="2:9">
      <c r="E32" s="339"/>
      <c r="F32" s="122" t="s">
        <v>455</v>
      </c>
      <c r="G32" s="122" t="s">
        <v>460</v>
      </c>
      <c r="H32" s="267" t="s">
        <v>457</v>
      </c>
      <c r="I32" s="122"/>
    </row>
    <row r="33" spans="5:9">
      <c r="E33" s="339"/>
      <c r="F33" s="122" t="s">
        <v>391</v>
      </c>
      <c r="G33" s="122" t="s">
        <v>464</v>
      </c>
      <c r="H33" s="267" t="s">
        <v>412</v>
      </c>
      <c r="I33" s="122"/>
    </row>
    <row r="34" spans="5:9">
      <c r="E34" s="339"/>
      <c r="F34" s="122" t="s">
        <v>463</v>
      </c>
      <c r="G34" s="122" t="s">
        <v>467</v>
      </c>
      <c r="H34" s="267" t="s">
        <v>417</v>
      </c>
      <c r="I34" s="122"/>
    </row>
    <row r="35" spans="5:9">
      <c r="E35" s="339"/>
      <c r="F35" s="122" t="s">
        <v>384</v>
      </c>
      <c r="G35" s="122" t="s">
        <v>472</v>
      </c>
      <c r="H35" s="267" t="s">
        <v>468</v>
      </c>
      <c r="I35" s="122"/>
    </row>
    <row r="36" spans="5:9">
      <c r="E36" s="339"/>
      <c r="F36" s="122" t="s">
        <v>471</v>
      </c>
      <c r="G36" s="122" t="s">
        <v>476</v>
      </c>
      <c r="H36" s="267" t="s">
        <v>473</v>
      </c>
      <c r="I36" s="122"/>
    </row>
    <row r="37" spans="5:9">
      <c r="E37" s="339"/>
      <c r="F37" s="122"/>
      <c r="G37" s="122" t="s">
        <v>479</v>
      </c>
      <c r="H37" s="267" t="s">
        <v>477</v>
      </c>
      <c r="I37" s="122"/>
    </row>
    <row r="38" spans="5:9">
      <c r="E38" s="339"/>
      <c r="F38" s="122"/>
      <c r="G38" s="122" t="s">
        <v>483</v>
      </c>
      <c r="H38" s="267" t="s">
        <v>480</v>
      </c>
      <c r="I38" s="122"/>
    </row>
    <row r="39" spans="5:9">
      <c r="E39" s="339"/>
      <c r="F39" s="122"/>
      <c r="G39" s="122" t="s">
        <v>487</v>
      </c>
      <c r="H39" s="267" t="s">
        <v>484</v>
      </c>
      <c r="I39" s="122"/>
    </row>
    <row r="40" spans="5:9">
      <c r="E40" s="339"/>
      <c r="F40" s="122"/>
      <c r="G40" s="122" t="s">
        <v>491</v>
      </c>
      <c r="H40" s="267" t="s">
        <v>488</v>
      </c>
      <c r="I40" s="122"/>
    </row>
    <row r="41" spans="5:9">
      <c r="E41" s="339"/>
      <c r="F41" s="122"/>
      <c r="G41" s="122" t="s">
        <v>495</v>
      </c>
      <c r="H41" s="267" t="s">
        <v>492</v>
      </c>
      <c r="I41" s="122"/>
    </row>
    <row r="42" spans="5:9">
      <c r="E42" s="339"/>
      <c r="F42" s="122"/>
      <c r="G42" s="122" t="s">
        <v>499</v>
      </c>
      <c r="H42" s="267" t="s">
        <v>496</v>
      </c>
      <c r="I42" s="122"/>
    </row>
    <row r="43" spans="5:9">
      <c r="E43" s="339"/>
      <c r="F43" s="122"/>
      <c r="G43" s="122" t="s">
        <v>503</v>
      </c>
      <c r="H43" s="267" t="s">
        <v>500</v>
      </c>
      <c r="I43" s="122"/>
    </row>
    <row r="44" spans="5:9">
      <c r="E44" s="339"/>
      <c r="F44" s="122"/>
      <c r="G44" s="122" t="s">
        <v>507</v>
      </c>
      <c r="H44" s="267" t="s">
        <v>504</v>
      </c>
      <c r="I44" s="122"/>
    </row>
    <row r="45" spans="5:9">
      <c r="E45" s="339"/>
      <c r="F45" s="122"/>
      <c r="G45" s="122" t="s">
        <v>511</v>
      </c>
      <c r="H45" s="267" t="s">
        <v>508</v>
      </c>
      <c r="I45" s="122"/>
    </row>
    <row r="46" spans="5:9">
      <c r="E46" s="339"/>
      <c r="F46" s="122"/>
      <c r="G46" s="122" t="s">
        <v>514</v>
      </c>
      <c r="H46" s="267" t="s">
        <v>512</v>
      </c>
      <c r="I46" s="122"/>
    </row>
    <row r="47" spans="5:9">
      <c r="E47" s="339"/>
      <c r="F47" s="122"/>
      <c r="G47" s="122" t="s">
        <v>516</v>
      </c>
      <c r="H47" s="267" t="s">
        <v>515</v>
      </c>
      <c r="I47" s="122"/>
    </row>
    <row r="48" spans="5:9">
      <c r="E48" s="339"/>
      <c r="F48" s="122"/>
      <c r="G48" s="122" t="s">
        <v>518</v>
      </c>
      <c r="H48" s="267" t="s">
        <v>517</v>
      </c>
      <c r="I48" s="122"/>
    </row>
    <row r="49" spans="5:9">
      <c r="E49" s="339"/>
      <c r="F49" s="122"/>
      <c r="G49" s="122" t="s">
        <v>520</v>
      </c>
      <c r="H49" s="267" t="s">
        <v>519</v>
      </c>
      <c r="I49" s="122"/>
    </row>
    <row r="50" spans="5:9">
      <c r="E50" s="339"/>
      <c r="F50" s="122"/>
      <c r="G50" s="122" t="s">
        <v>522</v>
      </c>
      <c r="H50" s="267" t="s">
        <v>521</v>
      </c>
      <c r="I50" s="122"/>
    </row>
    <row r="51" spans="5:9">
      <c r="E51" s="339"/>
      <c r="F51" s="122"/>
      <c r="G51" s="122" t="s">
        <v>524</v>
      </c>
      <c r="H51" s="267" t="s">
        <v>523</v>
      </c>
      <c r="I51" s="122"/>
    </row>
    <row r="52" spans="5:9">
      <c r="E52" s="339"/>
      <c r="F52" s="122"/>
      <c r="G52" s="122" t="s">
        <v>455</v>
      </c>
      <c r="H52" s="267" t="s">
        <v>525</v>
      </c>
      <c r="I52" s="122"/>
    </row>
    <row r="53" spans="5:9">
      <c r="E53" s="339"/>
      <c r="F53" s="122"/>
      <c r="G53" s="122" t="s">
        <v>527</v>
      </c>
      <c r="H53" s="267" t="s">
        <v>526</v>
      </c>
      <c r="I53" s="122"/>
    </row>
    <row r="54" spans="5:9">
      <c r="E54" s="339"/>
      <c r="F54" s="122"/>
      <c r="G54" s="122" t="s">
        <v>528</v>
      </c>
      <c r="H54" s="267" t="s">
        <v>447</v>
      </c>
      <c r="I54" s="122"/>
    </row>
    <row r="55" spans="5:9">
      <c r="E55" s="339"/>
      <c r="F55" s="122"/>
      <c r="G55" s="122" t="s">
        <v>530</v>
      </c>
      <c r="H55" s="267" t="s">
        <v>529</v>
      </c>
      <c r="I55" s="122"/>
    </row>
    <row r="56" spans="5:9">
      <c r="E56" s="339"/>
      <c r="F56" s="122"/>
      <c r="G56" s="122" t="s">
        <v>532</v>
      </c>
      <c r="H56" s="267" t="s">
        <v>531</v>
      </c>
      <c r="I56" s="122"/>
    </row>
    <row r="57" spans="5:9">
      <c r="E57" s="339"/>
      <c r="F57" s="122"/>
      <c r="G57" s="122" t="s">
        <v>535</v>
      </c>
      <c r="H57" s="267" t="s">
        <v>533</v>
      </c>
      <c r="I57" s="122"/>
    </row>
    <row r="58" spans="5:9">
      <c r="E58" s="339"/>
      <c r="F58" s="122"/>
      <c r="G58" s="122" t="s">
        <v>536</v>
      </c>
      <c r="H58" s="267" t="s">
        <v>534</v>
      </c>
      <c r="I58" s="122"/>
    </row>
    <row r="59" spans="5:9">
      <c r="E59" s="339"/>
      <c r="F59" s="122"/>
      <c r="G59" s="122" t="s">
        <v>538</v>
      </c>
      <c r="H59" s="267" t="s">
        <v>460</v>
      </c>
      <c r="I59" s="122"/>
    </row>
    <row r="60" spans="5:9">
      <c r="E60" s="339"/>
      <c r="F60" s="122"/>
      <c r="G60" s="122" t="s">
        <v>540</v>
      </c>
      <c r="H60" s="267" t="s">
        <v>537</v>
      </c>
      <c r="I60" s="122"/>
    </row>
    <row r="61" spans="5:9">
      <c r="E61" s="339"/>
      <c r="F61" s="122"/>
      <c r="G61" s="122" t="s">
        <v>542</v>
      </c>
      <c r="H61" s="267" t="s">
        <v>539</v>
      </c>
      <c r="I61" s="122"/>
    </row>
    <row r="62" spans="5:9">
      <c r="E62" s="339"/>
      <c r="F62" s="122"/>
      <c r="G62" s="122" t="s">
        <v>544</v>
      </c>
      <c r="H62" s="267" t="s">
        <v>541</v>
      </c>
      <c r="I62" s="122"/>
    </row>
    <row r="63" spans="5:9">
      <c r="E63" s="339"/>
      <c r="F63" s="122"/>
      <c r="G63" s="122" t="s">
        <v>546</v>
      </c>
      <c r="H63" s="267" t="s">
        <v>543</v>
      </c>
      <c r="I63" s="122"/>
    </row>
    <row r="64" spans="5:9">
      <c r="E64" s="339"/>
      <c r="F64" s="122"/>
      <c r="G64" s="122" t="s">
        <v>548</v>
      </c>
      <c r="H64" s="267" t="s">
        <v>545</v>
      </c>
      <c r="I64" s="122"/>
    </row>
    <row r="65" spans="5:9">
      <c r="E65" s="339"/>
      <c r="F65" s="122"/>
      <c r="G65" s="122" t="s">
        <v>385</v>
      </c>
      <c r="H65" s="267" t="s">
        <v>547</v>
      </c>
      <c r="I65" s="122"/>
    </row>
    <row r="66" spans="5:9">
      <c r="E66" s="339"/>
      <c r="F66" s="122"/>
      <c r="G66" s="122" t="s">
        <v>551</v>
      </c>
      <c r="H66" s="267" t="s">
        <v>549</v>
      </c>
      <c r="I66" s="122"/>
    </row>
    <row r="67" spans="5:9">
      <c r="E67" s="339"/>
      <c r="F67" s="122"/>
      <c r="G67" s="122" t="s">
        <v>553</v>
      </c>
      <c r="H67" s="267" t="s">
        <v>550</v>
      </c>
      <c r="I67" s="122"/>
    </row>
    <row r="68" spans="5:9">
      <c r="E68" s="339"/>
      <c r="F68" s="122"/>
      <c r="G68" s="122" t="s">
        <v>555</v>
      </c>
      <c r="H68" s="267" t="s">
        <v>552</v>
      </c>
      <c r="I68" s="122"/>
    </row>
    <row r="69" spans="5:9">
      <c r="E69" s="339"/>
      <c r="F69" s="122"/>
      <c r="G69" s="122" t="s">
        <v>557</v>
      </c>
      <c r="H69" s="267" t="s">
        <v>554</v>
      </c>
      <c r="I69" s="122"/>
    </row>
    <row r="70" spans="5:9">
      <c r="E70" s="339"/>
      <c r="F70" s="122"/>
      <c r="G70" s="122" t="s">
        <v>559</v>
      </c>
      <c r="H70" s="267" t="s">
        <v>556</v>
      </c>
      <c r="I70" s="122"/>
    </row>
    <row r="71" spans="5:9">
      <c r="E71" s="339"/>
      <c r="F71" s="122"/>
      <c r="G71" s="122" t="s">
        <v>561</v>
      </c>
      <c r="H71" s="267" t="s">
        <v>558</v>
      </c>
      <c r="I71" s="122"/>
    </row>
    <row r="72" spans="5:9">
      <c r="E72" s="339"/>
      <c r="F72" s="122"/>
      <c r="G72" s="122" t="s">
        <v>392</v>
      </c>
      <c r="H72" s="267" t="s">
        <v>560</v>
      </c>
      <c r="I72" s="122"/>
    </row>
    <row r="73" spans="5:9">
      <c r="E73" s="339"/>
      <c r="F73" s="122"/>
      <c r="G73" s="122" t="s">
        <v>421</v>
      </c>
      <c r="H73" s="267" t="s">
        <v>562</v>
      </c>
      <c r="I73" s="122"/>
    </row>
    <row r="74" spans="5:9">
      <c r="E74" s="339"/>
      <c r="F74" s="122"/>
      <c r="G74" s="122" t="s">
        <v>567</v>
      </c>
      <c r="H74" s="267" t="s">
        <v>563</v>
      </c>
      <c r="I74" s="122"/>
    </row>
    <row r="75" spans="5:9">
      <c r="E75" s="339"/>
      <c r="F75" s="122"/>
      <c r="G75" s="122" t="s">
        <v>887</v>
      </c>
      <c r="H75" s="267" t="s">
        <v>564</v>
      </c>
      <c r="I75" s="122"/>
    </row>
    <row r="76" spans="5:9">
      <c r="E76" s="339"/>
      <c r="F76" s="122"/>
      <c r="G76" s="122" t="s">
        <v>565</v>
      </c>
      <c r="H76" s="267" t="s">
        <v>566</v>
      </c>
      <c r="I76" s="122"/>
    </row>
    <row r="77" spans="5:9">
      <c r="E77" s="339"/>
      <c r="F77" s="122"/>
      <c r="G77" s="122"/>
      <c r="H77" s="267" t="s">
        <v>568</v>
      </c>
      <c r="I77" s="122"/>
    </row>
    <row r="78" spans="5:9">
      <c r="E78" s="339"/>
      <c r="F78" s="122"/>
      <c r="G78" s="122"/>
      <c r="H78" s="267" t="s">
        <v>570</v>
      </c>
      <c r="I78" s="122"/>
    </row>
    <row r="79" spans="5:9">
      <c r="E79" s="339"/>
      <c r="F79" s="122"/>
      <c r="G79" s="122"/>
      <c r="H79" s="267" t="s">
        <v>571</v>
      </c>
      <c r="I79" s="122"/>
    </row>
    <row r="80" spans="5:9">
      <c r="E80" s="339"/>
      <c r="F80" s="122"/>
      <c r="G80" s="122"/>
      <c r="H80" s="267" t="s">
        <v>572</v>
      </c>
      <c r="I80" s="122"/>
    </row>
    <row r="81" spans="5:9">
      <c r="E81" s="339"/>
      <c r="F81" s="122"/>
      <c r="G81" s="122"/>
      <c r="H81" s="267" t="s">
        <v>573</v>
      </c>
      <c r="I81" s="122"/>
    </row>
    <row r="82" spans="5:9">
      <c r="E82" s="339"/>
      <c r="F82" s="122"/>
      <c r="G82" s="122"/>
      <c r="H82" s="267" t="s">
        <v>476</v>
      </c>
      <c r="I82" s="122"/>
    </row>
    <row r="83" spans="5:9">
      <c r="E83" s="339"/>
      <c r="F83" s="122"/>
      <c r="G83" s="122"/>
      <c r="H83" s="267" t="s">
        <v>574</v>
      </c>
      <c r="I83" s="122"/>
    </row>
    <row r="84" spans="5:9">
      <c r="E84" s="339"/>
      <c r="F84" s="122"/>
      <c r="G84" s="122"/>
      <c r="H84" s="267" t="s">
        <v>575</v>
      </c>
      <c r="I84" s="122"/>
    </row>
    <row r="85" spans="5:9">
      <c r="E85" s="339"/>
      <c r="F85" s="122"/>
      <c r="G85" s="122"/>
      <c r="H85" s="267" t="s">
        <v>576</v>
      </c>
      <c r="I85" s="122"/>
    </row>
    <row r="86" spans="5:9">
      <c r="E86" s="339"/>
      <c r="F86" s="122"/>
      <c r="G86" s="122"/>
      <c r="H86" s="267" t="s">
        <v>577</v>
      </c>
      <c r="I86" s="122"/>
    </row>
    <row r="87" spans="5:9">
      <c r="E87" s="339"/>
      <c r="F87" s="122"/>
      <c r="G87" s="122"/>
      <c r="H87" s="267" t="s">
        <v>578</v>
      </c>
      <c r="I87" s="122"/>
    </row>
    <row r="88" spans="5:9">
      <c r="E88" s="339"/>
      <c r="F88" s="122"/>
      <c r="G88" s="122"/>
      <c r="H88" s="267" t="s">
        <v>579</v>
      </c>
      <c r="I88" s="122"/>
    </row>
    <row r="89" spans="5:9">
      <c r="E89" s="339"/>
      <c r="F89" s="122"/>
      <c r="G89" s="122"/>
      <c r="H89" s="267" t="s">
        <v>580</v>
      </c>
      <c r="I89" s="122"/>
    </row>
    <row r="90" spans="5:9">
      <c r="E90" s="339"/>
      <c r="F90" s="122"/>
      <c r="G90" s="122"/>
      <c r="H90" s="267" t="s">
        <v>581</v>
      </c>
      <c r="I90" s="122"/>
    </row>
    <row r="91" spans="5:9">
      <c r="E91" s="339"/>
      <c r="F91" s="122"/>
      <c r="G91" s="122"/>
      <c r="H91" s="267" t="s">
        <v>487</v>
      </c>
      <c r="I91" s="122"/>
    </row>
    <row r="92" spans="5:9">
      <c r="E92" s="339"/>
      <c r="F92" s="122"/>
      <c r="G92" s="122"/>
      <c r="H92" s="267" t="s">
        <v>582</v>
      </c>
      <c r="I92" s="122"/>
    </row>
    <row r="93" spans="5:9">
      <c r="E93" s="339"/>
      <c r="F93" s="122"/>
      <c r="G93" s="122"/>
      <c r="H93" s="267" t="s">
        <v>583</v>
      </c>
      <c r="I93" s="122"/>
    </row>
    <row r="94" spans="5:9">
      <c r="E94" s="339"/>
      <c r="F94" s="122"/>
      <c r="G94" s="122"/>
      <c r="H94" s="267" t="s">
        <v>584</v>
      </c>
      <c r="I94" s="122"/>
    </row>
    <row r="95" spans="5:9">
      <c r="E95" s="339"/>
      <c r="F95" s="122"/>
      <c r="G95" s="122"/>
      <c r="H95" s="267" t="s">
        <v>585</v>
      </c>
      <c r="I95" s="122"/>
    </row>
    <row r="96" spans="5:9">
      <c r="E96" s="339"/>
      <c r="F96" s="122"/>
      <c r="G96" s="122"/>
      <c r="H96" s="267" t="s">
        <v>586</v>
      </c>
      <c r="I96" s="122"/>
    </row>
    <row r="97" spans="5:9">
      <c r="E97" s="339"/>
      <c r="F97" s="122"/>
      <c r="G97" s="122"/>
      <c r="H97" s="267" t="s">
        <v>587</v>
      </c>
      <c r="I97" s="122"/>
    </row>
    <row r="98" spans="5:9">
      <c r="E98" s="339"/>
      <c r="F98" s="122"/>
      <c r="G98" s="122"/>
      <c r="H98" s="267" t="s">
        <v>588</v>
      </c>
      <c r="I98" s="122"/>
    </row>
    <row r="99" spans="5:9">
      <c r="E99" s="339"/>
      <c r="F99" s="122"/>
      <c r="G99" s="122"/>
      <c r="H99" s="267" t="s">
        <v>495</v>
      </c>
      <c r="I99" s="122"/>
    </row>
    <row r="100" spans="5:9">
      <c r="E100" s="339"/>
      <c r="F100" s="122"/>
      <c r="G100" s="122"/>
      <c r="H100" s="267" t="s">
        <v>589</v>
      </c>
      <c r="I100" s="122"/>
    </row>
    <row r="101" spans="5:9">
      <c r="E101" s="339"/>
      <c r="F101" s="122"/>
      <c r="G101" s="122"/>
      <c r="H101" s="267" t="s">
        <v>590</v>
      </c>
      <c r="I101" s="122"/>
    </row>
    <row r="102" spans="5:9">
      <c r="E102" s="339"/>
      <c r="F102" s="122"/>
      <c r="G102" s="122"/>
      <c r="H102" s="267" t="s">
        <v>591</v>
      </c>
      <c r="I102" s="122"/>
    </row>
    <row r="103" spans="5:9">
      <c r="E103" s="339"/>
      <c r="F103" s="122"/>
      <c r="G103" s="122"/>
      <c r="H103" s="267" t="s">
        <v>592</v>
      </c>
      <c r="I103" s="122"/>
    </row>
    <row r="104" spans="5:9">
      <c r="E104" s="339"/>
      <c r="F104" s="122"/>
      <c r="G104" s="122"/>
      <c r="H104" s="267" t="s">
        <v>593</v>
      </c>
      <c r="I104" s="122"/>
    </row>
    <row r="105" spans="5:9">
      <c r="E105" s="339"/>
      <c r="F105" s="122"/>
      <c r="G105" s="122"/>
      <c r="H105" s="267" t="s">
        <v>594</v>
      </c>
      <c r="I105" s="122"/>
    </row>
    <row r="106" spans="5:9">
      <c r="E106" s="339"/>
      <c r="F106" s="122"/>
      <c r="G106" s="122"/>
      <c r="H106" s="267" t="s">
        <v>595</v>
      </c>
      <c r="I106" s="122"/>
    </row>
    <row r="107" spans="5:9">
      <c r="E107" s="339"/>
      <c r="F107" s="122"/>
      <c r="G107" s="122"/>
      <c r="H107" s="267" t="s">
        <v>596</v>
      </c>
      <c r="I107" s="122"/>
    </row>
    <row r="108" spans="5:9">
      <c r="E108" s="339"/>
      <c r="F108" s="122"/>
      <c r="G108" s="122"/>
      <c r="H108" s="267" t="s">
        <v>597</v>
      </c>
      <c r="I108" s="122"/>
    </row>
    <row r="109" spans="5:9">
      <c r="E109" s="339"/>
      <c r="F109" s="122"/>
      <c r="G109" s="122"/>
      <c r="H109" s="267" t="s">
        <v>598</v>
      </c>
      <c r="I109" s="122"/>
    </row>
    <row r="110" spans="5:9">
      <c r="E110" s="339"/>
      <c r="F110" s="122"/>
      <c r="G110" s="122"/>
      <c r="H110" s="267" t="s">
        <v>599</v>
      </c>
      <c r="I110" s="122"/>
    </row>
    <row r="111" spans="5:9">
      <c r="E111" s="339"/>
      <c r="F111" s="122"/>
      <c r="G111" s="122"/>
      <c r="H111" s="267" t="s">
        <v>600</v>
      </c>
      <c r="I111" s="122"/>
    </row>
    <row r="112" spans="5:9">
      <c r="E112" s="339"/>
      <c r="F112" s="122"/>
      <c r="G112" s="122"/>
      <c r="H112" s="267" t="s">
        <v>601</v>
      </c>
      <c r="I112" s="122"/>
    </row>
    <row r="113" spans="5:9">
      <c r="E113" s="339"/>
      <c r="F113" s="122"/>
      <c r="G113" s="122"/>
      <c r="H113" s="267" t="s">
        <v>602</v>
      </c>
      <c r="I113" s="122"/>
    </row>
    <row r="114" spans="5:9">
      <c r="E114" s="339"/>
      <c r="F114" s="122"/>
      <c r="G114" s="122"/>
      <c r="H114" s="267" t="s">
        <v>603</v>
      </c>
      <c r="I114" s="122"/>
    </row>
    <row r="115" spans="5:9">
      <c r="E115" s="339"/>
      <c r="F115" s="122"/>
      <c r="G115" s="122"/>
      <c r="H115" s="267" t="s">
        <v>604</v>
      </c>
      <c r="I115" s="122"/>
    </row>
    <row r="116" spans="5:9">
      <c r="E116" s="339"/>
      <c r="F116" s="122"/>
      <c r="G116" s="122"/>
      <c r="H116" s="267" t="s">
        <v>605</v>
      </c>
      <c r="I116" s="122"/>
    </row>
    <row r="117" spans="5:9">
      <c r="E117" s="339"/>
      <c r="F117" s="122"/>
      <c r="G117" s="122"/>
      <c r="H117" s="267" t="s">
        <v>606</v>
      </c>
      <c r="I117" s="122"/>
    </row>
    <row r="118" spans="5:9">
      <c r="E118" s="339"/>
      <c r="F118" s="122"/>
      <c r="G118" s="122"/>
      <c r="H118" s="267" t="s">
        <v>607</v>
      </c>
      <c r="I118" s="122"/>
    </row>
    <row r="119" spans="5:9">
      <c r="E119" s="339"/>
      <c r="F119" s="122"/>
      <c r="G119" s="122"/>
      <c r="H119" s="267" t="s">
        <v>608</v>
      </c>
      <c r="I119" s="122"/>
    </row>
    <row r="120" spans="5:9">
      <c r="E120" s="339"/>
      <c r="F120" s="122"/>
      <c r="G120" s="122"/>
      <c r="H120" s="267" t="s">
        <v>609</v>
      </c>
      <c r="I120" s="122"/>
    </row>
    <row r="121" spans="5:9">
      <c r="E121" s="339"/>
      <c r="F121" s="122"/>
      <c r="G121" s="122"/>
      <c r="H121" s="267" t="s">
        <v>610</v>
      </c>
      <c r="I121" s="122"/>
    </row>
    <row r="122" spans="5:9">
      <c r="E122" s="339"/>
      <c r="F122" s="122"/>
      <c r="G122" s="122"/>
      <c r="H122" s="267" t="s">
        <v>611</v>
      </c>
      <c r="I122" s="122"/>
    </row>
    <row r="123" spans="5:9">
      <c r="E123" s="339"/>
      <c r="F123" s="122"/>
      <c r="G123" s="122"/>
      <c r="H123" s="267" t="s">
        <v>612</v>
      </c>
      <c r="I123" s="122"/>
    </row>
    <row r="124" spans="5:9">
      <c r="E124" s="339"/>
      <c r="F124" s="122"/>
      <c r="G124" s="122"/>
      <c r="H124" s="267" t="s">
        <v>613</v>
      </c>
      <c r="I124" s="122"/>
    </row>
    <row r="125" spans="5:9">
      <c r="E125" s="339"/>
      <c r="F125" s="122"/>
      <c r="G125" s="122"/>
      <c r="H125" s="267" t="s">
        <v>614</v>
      </c>
      <c r="I125" s="122"/>
    </row>
    <row r="126" spans="5:9">
      <c r="E126" s="339"/>
      <c r="F126" s="122"/>
      <c r="G126" s="122"/>
      <c r="H126" s="267" t="s">
        <v>615</v>
      </c>
      <c r="I126" s="122"/>
    </row>
    <row r="127" spans="5:9">
      <c r="E127" s="339"/>
      <c r="F127" s="122"/>
      <c r="G127" s="122"/>
      <c r="H127" s="267" t="s">
        <v>616</v>
      </c>
      <c r="I127" s="122"/>
    </row>
    <row r="128" spans="5:9">
      <c r="E128" s="339"/>
      <c r="F128" s="122"/>
      <c r="G128" s="122"/>
      <c r="H128" s="267" t="s">
        <v>617</v>
      </c>
      <c r="I128" s="122"/>
    </row>
    <row r="129" spans="5:9">
      <c r="E129" s="339"/>
      <c r="F129" s="122"/>
      <c r="G129" s="122"/>
      <c r="H129" s="267" t="s">
        <v>511</v>
      </c>
      <c r="I129" s="122"/>
    </row>
    <row r="130" spans="5:9">
      <c r="E130" s="339"/>
      <c r="F130" s="122"/>
      <c r="G130" s="122"/>
      <c r="H130" s="267" t="s">
        <v>618</v>
      </c>
      <c r="I130" s="122"/>
    </row>
    <row r="131" spans="5:9">
      <c r="E131" s="339"/>
      <c r="F131" s="122"/>
      <c r="G131" s="122"/>
      <c r="H131" s="267" t="s">
        <v>619</v>
      </c>
      <c r="I131" s="122"/>
    </row>
    <row r="132" spans="5:9">
      <c r="E132" s="339"/>
      <c r="F132" s="122"/>
      <c r="G132" s="122"/>
      <c r="H132" s="267" t="s">
        <v>620</v>
      </c>
      <c r="I132" s="122"/>
    </row>
    <row r="133" spans="5:9">
      <c r="E133" s="339"/>
      <c r="F133" s="122"/>
      <c r="G133" s="122"/>
      <c r="H133" s="267" t="s">
        <v>621</v>
      </c>
      <c r="I133" s="122"/>
    </row>
    <row r="134" spans="5:9">
      <c r="E134" s="339"/>
      <c r="F134" s="122"/>
      <c r="G134" s="122"/>
      <c r="H134" s="267" t="s">
        <v>622</v>
      </c>
      <c r="I134" s="122"/>
    </row>
    <row r="135" spans="5:9">
      <c r="E135" s="339"/>
      <c r="F135" s="122"/>
      <c r="G135" s="122"/>
      <c r="H135" s="267" t="s">
        <v>516</v>
      </c>
      <c r="I135" s="122"/>
    </row>
    <row r="136" spans="5:9">
      <c r="E136" s="339"/>
      <c r="F136" s="122"/>
      <c r="G136" s="122"/>
      <c r="H136" s="267" t="s">
        <v>623</v>
      </c>
      <c r="I136" s="122"/>
    </row>
    <row r="137" spans="5:9">
      <c r="E137" s="339"/>
      <c r="F137" s="122"/>
      <c r="G137" s="122"/>
      <c r="H137" s="267" t="s">
        <v>624</v>
      </c>
      <c r="I137" s="122"/>
    </row>
    <row r="138" spans="5:9">
      <c r="E138" s="339"/>
      <c r="F138" s="122"/>
      <c r="G138" s="122"/>
      <c r="H138" s="267" t="s">
        <v>625</v>
      </c>
      <c r="I138" s="122"/>
    </row>
    <row r="139" spans="5:9">
      <c r="E139" s="339"/>
      <c r="F139" s="122"/>
      <c r="G139" s="122"/>
      <c r="H139" s="267" t="s">
        <v>626</v>
      </c>
      <c r="I139" s="122"/>
    </row>
    <row r="140" spans="5:9">
      <c r="E140" s="339"/>
      <c r="F140" s="122"/>
      <c r="G140" s="122"/>
      <c r="H140" s="267" t="s">
        <v>627</v>
      </c>
      <c r="I140" s="122"/>
    </row>
    <row r="141" spans="5:9">
      <c r="E141" s="339"/>
      <c r="F141" s="122"/>
      <c r="G141" s="122"/>
      <c r="H141" s="267" t="s">
        <v>628</v>
      </c>
      <c r="I141" s="122"/>
    </row>
    <row r="142" spans="5:9">
      <c r="E142" s="339"/>
      <c r="F142" s="122"/>
      <c r="G142" s="122"/>
      <c r="H142" s="267" t="s">
        <v>629</v>
      </c>
      <c r="I142" s="122"/>
    </row>
    <row r="143" spans="5:9">
      <c r="E143" s="339"/>
      <c r="F143" s="122"/>
      <c r="G143" s="122"/>
      <c r="H143" s="267" t="s">
        <v>630</v>
      </c>
      <c r="I143" s="122"/>
    </row>
    <row r="144" spans="5:9">
      <c r="E144" s="339"/>
      <c r="F144" s="122"/>
      <c r="G144" s="122"/>
      <c r="H144" s="267" t="s">
        <v>631</v>
      </c>
      <c r="I144" s="122"/>
    </row>
    <row r="145" spans="5:9">
      <c r="E145" s="339"/>
      <c r="F145" s="122"/>
      <c r="G145" s="122"/>
      <c r="H145" s="267" t="s">
        <v>632</v>
      </c>
      <c r="I145" s="122"/>
    </row>
    <row r="146" spans="5:9">
      <c r="E146" s="339"/>
      <c r="F146" s="122"/>
      <c r="G146" s="122"/>
      <c r="H146" s="267" t="s">
        <v>633</v>
      </c>
      <c r="I146" s="122"/>
    </row>
    <row r="147" spans="5:9">
      <c r="E147" s="339"/>
      <c r="F147" s="122"/>
      <c r="G147" s="122"/>
      <c r="H147" s="267" t="s">
        <v>634</v>
      </c>
      <c r="I147" s="122"/>
    </row>
    <row r="148" spans="5:9">
      <c r="E148" s="339"/>
      <c r="F148" s="122"/>
      <c r="G148" s="122"/>
      <c r="H148" s="267" t="s">
        <v>635</v>
      </c>
      <c r="I148" s="122"/>
    </row>
    <row r="149" spans="5:9">
      <c r="E149" s="339"/>
      <c r="F149" s="122"/>
      <c r="G149" s="122"/>
      <c r="H149" s="267" t="s">
        <v>636</v>
      </c>
      <c r="I149" s="122"/>
    </row>
    <row r="150" spans="5:9">
      <c r="E150" s="339"/>
      <c r="F150" s="122"/>
      <c r="G150" s="122"/>
      <c r="H150" s="267" t="s">
        <v>637</v>
      </c>
      <c r="I150" s="122"/>
    </row>
    <row r="151" spans="5:9">
      <c r="E151" s="339"/>
      <c r="F151" s="122"/>
      <c r="G151" s="122"/>
      <c r="H151" s="267" t="s">
        <v>638</v>
      </c>
      <c r="I151" s="122"/>
    </row>
    <row r="152" spans="5:9">
      <c r="E152" s="339"/>
      <c r="F152" s="122"/>
      <c r="G152" s="122"/>
      <c r="H152" s="267" t="s">
        <v>639</v>
      </c>
      <c r="I152" s="122"/>
    </row>
    <row r="153" spans="5:9">
      <c r="E153" s="339"/>
      <c r="F153" s="122"/>
      <c r="G153" s="122"/>
      <c r="H153" s="267" t="s">
        <v>640</v>
      </c>
      <c r="I153" s="122"/>
    </row>
    <row r="154" spans="5:9">
      <c r="E154" s="339"/>
      <c r="F154" s="122"/>
      <c r="G154" s="122"/>
      <c r="H154" s="267" t="s">
        <v>641</v>
      </c>
      <c r="I154" s="122"/>
    </row>
    <row r="155" spans="5:9">
      <c r="E155" s="339"/>
      <c r="F155" s="122"/>
      <c r="G155" s="122"/>
      <c r="H155" s="267" t="s">
        <v>642</v>
      </c>
      <c r="I155" s="122"/>
    </row>
    <row r="156" spans="5:9">
      <c r="E156" s="339"/>
      <c r="F156" s="122"/>
      <c r="G156" s="122"/>
      <c r="H156" s="267" t="s">
        <v>643</v>
      </c>
      <c r="I156" s="122"/>
    </row>
    <row r="157" spans="5:9">
      <c r="E157" s="339"/>
      <c r="F157" s="122"/>
      <c r="G157" s="122"/>
      <c r="H157" s="267" t="s">
        <v>644</v>
      </c>
      <c r="I157" s="122"/>
    </row>
    <row r="158" spans="5:9">
      <c r="E158" s="339"/>
      <c r="F158" s="122"/>
      <c r="G158" s="122"/>
      <c r="H158" s="267" t="s">
        <v>645</v>
      </c>
      <c r="I158" s="122"/>
    </row>
    <row r="159" spans="5:9">
      <c r="E159" s="339"/>
      <c r="F159" s="122"/>
      <c r="G159" s="122"/>
      <c r="H159" s="267" t="s">
        <v>646</v>
      </c>
      <c r="I159" s="122"/>
    </row>
    <row r="160" spans="5:9">
      <c r="E160" s="339"/>
      <c r="F160" s="122"/>
      <c r="G160" s="122"/>
      <c r="H160" s="267" t="s">
        <v>647</v>
      </c>
      <c r="I160" s="122"/>
    </row>
    <row r="161" spans="5:9">
      <c r="E161" s="339"/>
      <c r="F161" s="122"/>
      <c r="G161" s="122"/>
      <c r="H161" s="267" t="s">
        <v>520</v>
      </c>
      <c r="I161" s="122"/>
    </row>
    <row r="162" spans="5:9">
      <c r="E162" s="339"/>
      <c r="F162" s="122"/>
      <c r="G162" s="122"/>
      <c r="H162" s="267" t="s">
        <v>648</v>
      </c>
      <c r="I162" s="122"/>
    </row>
    <row r="163" spans="5:9">
      <c r="E163" s="339"/>
      <c r="F163" s="122"/>
      <c r="G163" s="122"/>
      <c r="H163" s="267" t="s">
        <v>649</v>
      </c>
      <c r="I163" s="122"/>
    </row>
    <row r="164" spans="5:9">
      <c r="E164" s="339"/>
      <c r="F164" s="122"/>
      <c r="G164" s="122"/>
      <c r="H164" s="267" t="s">
        <v>522</v>
      </c>
      <c r="I164" s="122"/>
    </row>
    <row r="165" spans="5:9">
      <c r="E165" s="339"/>
      <c r="F165" s="122"/>
      <c r="G165" s="122"/>
      <c r="H165" s="267" t="s">
        <v>650</v>
      </c>
      <c r="I165" s="122"/>
    </row>
    <row r="166" spans="5:9">
      <c r="E166" s="339"/>
      <c r="F166" s="122"/>
      <c r="G166" s="122"/>
      <c r="H166" s="267" t="s">
        <v>651</v>
      </c>
      <c r="I166" s="122"/>
    </row>
    <row r="167" spans="5:9">
      <c r="E167" s="339"/>
      <c r="F167" s="122"/>
      <c r="G167" s="122"/>
      <c r="H167" s="267" t="s">
        <v>652</v>
      </c>
      <c r="I167" s="122"/>
    </row>
    <row r="168" spans="5:9">
      <c r="E168" s="339"/>
      <c r="F168" s="122"/>
      <c r="G168" s="122"/>
      <c r="H168" s="267" t="s">
        <v>653</v>
      </c>
      <c r="I168" s="122"/>
    </row>
    <row r="169" spans="5:9">
      <c r="E169" s="339"/>
      <c r="F169" s="122"/>
      <c r="G169" s="122"/>
      <c r="H169" s="267" t="s">
        <v>654</v>
      </c>
      <c r="I169" s="122"/>
    </row>
    <row r="170" spans="5:9">
      <c r="E170" s="339"/>
      <c r="F170" s="122"/>
      <c r="G170" s="122"/>
      <c r="H170" s="267" t="s">
        <v>655</v>
      </c>
      <c r="I170" s="122"/>
    </row>
    <row r="171" spans="5:9">
      <c r="E171" s="339"/>
      <c r="F171" s="122"/>
      <c r="G171" s="122"/>
      <c r="H171" s="267" t="s">
        <v>656</v>
      </c>
      <c r="I171" s="122"/>
    </row>
    <row r="172" spans="5:9">
      <c r="E172" s="339"/>
      <c r="F172" s="122"/>
      <c r="G172" s="122"/>
      <c r="H172" s="267" t="s">
        <v>657</v>
      </c>
      <c r="I172" s="122"/>
    </row>
    <row r="173" spans="5:9">
      <c r="E173" s="339"/>
      <c r="F173" s="122"/>
      <c r="G173" s="122"/>
      <c r="H173" s="267" t="s">
        <v>524</v>
      </c>
      <c r="I173" s="122"/>
    </row>
    <row r="174" spans="5:9">
      <c r="E174" s="339"/>
      <c r="F174" s="122"/>
      <c r="G174" s="122"/>
      <c r="H174" s="267" t="s">
        <v>658</v>
      </c>
      <c r="I174" s="122"/>
    </row>
    <row r="175" spans="5:9">
      <c r="E175" s="339"/>
      <c r="F175" s="122"/>
      <c r="G175" s="122"/>
      <c r="H175" s="267" t="s">
        <v>446</v>
      </c>
      <c r="I175" s="122"/>
    </row>
    <row r="176" spans="5:9">
      <c r="E176" s="339"/>
      <c r="F176" s="122"/>
      <c r="G176" s="122"/>
      <c r="H176" s="267" t="s">
        <v>659</v>
      </c>
      <c r="I176" s="122"/>
    </row>
    <row r="177" spans="5:9">
      <c r="E177" s="339"/>
      <c r="F177" s="122"/>
      <c r="G177" s="122"/>
      <c r="H177" s="267" t="s">
        <v>660</v>
      </c>
      <c r="I177" s="122"/>
    </row>
    <row r="178" spans="5:9">
      <c r="E178" s="339"/>
      <c r="F178" s="122"/>
      <c r="G178" s="122"/>
      <c r="H178" s="267" t="s">
        <v>661</v>
      </c>
      <c r="I178" s="122"/>
    </row>
    <row r="179" spans="5:9">
      <c r="E179" s="339"/>
      <c r="F179" s="122"/>
      <c r="G179" s="122"/>
      <c r="H179" s="267" t="s">
        <v>662</v>
      </c>
      <c r="I179" s="122"/>
    </row>
    <row r="180" spans="5:9">
      <c r="E180" s="339"/>
      <c r="F180" s="122"/>
      <c r="G180" s="122"/>
      <c r="H180" s="267" t="s">
        <v>663</v>
      </c>
      <c r="I180" s="122"/>
    </row>
    <row r="181" spans="5:9">
      <c r="E181" s="339"/>
      <c r="F181" s="122"/>
      <c r="G181" s="122"/>
      <c r="H181" s="267" t="s">
        <v>664</v>
      </c>
      <c r="I181" s="122"/>
    </row>
    <row r="182" spans="5:9">
      <c r="E182" s="339"/>
      <c r="F182" s="122"/>
      <c r="G182" s="122"/>
      <c r="H182" s="267" t="s">
        <v>665</v>
      </c>
      <c r="I182" s="122"/>
    </row>
    <row r="183" spans="5:9">
      <c r="E183" s="339"/>
      <c r="F183" s="122"/>
      <c r="G183" s="122"/>
      <c r="H183" s="267" t="s">
        <v>666</v>
      </c>
      <c r="I183" s="122"/>
    </row>
    <row r="184" spans="5:9">
      <c r="E184" s="339"/>
      <c r="F184" s="122"/>
      <c r="G184" s="122"/>
      <c r="H184" s="267" t="s">
        <v>667</v>
      </c>
      <c r="I184" s="122"/>
    </row>
    <row r="185" spans="5:9">
      <c r="E185" s="339"/>
      <c r="F185" s="122"/>
      <c r="G185" s="122"/>
      <c r="H185" s="267" t="s">
        <v>668</v>
      </c>
      <c r="I185" s="122"/>
    </row>
    <row r="186" spans="5:9">
      <c r="E186" s="339"/>
      <c r="F186" s="122"/>
      <c r="G186" s="122"/>
      <c r="H186" s="267" t="s">
        <v>669</v>
      </c>
      <c r="I186" s="122"/>
    </row>
    <row r="187" spans="5:9">
      <c r="E187" s="339"/>
      <c r="F187" s="122"/>
      <c r="G187" s="122"/>
      <c r="H187" s="267" t="s">
        <v>670</v>
      </c>
      <c r="I187" s="122"/>
    </row>
    <row r="188" spans="5:9">
      <c r="E188" s="339"/>
      <c r="F188" s="122"/>
      <c r="G188" s="122"/>
      <c r="H188" s="267" t="s">
        <v>671</v>
      </c>
      <c r="I188" s="122"/>
    </row>
    <row r="189" spans="5:9">
      <c r="E189" s="339"/>
      <c r="F189" s="122"/>
      <c r="G189" s="122"/>
      <c r="H189" s="267" t="s">
        <v>672</v>
      </c>
      <c r="I189" s="122"/>
    </row>
    <row r="190" spans="5:9">
      <c r="E190" s="339"/>
      <c r="F190" s="122"/>
      <c r="G190" s="122"/>
      <c r="H190" s="267" t="s">
        <v>431</v>
      </c>
      <c r="I190" s="122"/>
    </row>
    <row r="191" spans="5:9">
      <c r="E191" s="339"/>
      <c r="F191" s="122"/>
      <c r="G191" s="122"/>
      <c r="H191" s="267" t="s">
        <v>673</v>
      </c>
      <c r="I191" s="122"/>
    </row>
    <row r="192" spans="5:9">
      <c r="E192" s="339"/>
      <c r="F192" s="122"/>
      <c r="G192" s="122"/>
      <c r="H192" s="267" t="s">
        <v>674</v>
      </c>
      <c r="I192" s="122"/>
    </row>
    <row r="193" spans="5:9">
      <c r="E193" s="339"/>
      <c r="F193" s="122"/>
      <c r="G193" s="122"/>
      <c r="H193" s="267" t="s">
        <v>675</v>
      </c>
      <c r="I193" s="122"/>
    </row>
    <row r="194" spans="5:9">
      <c r="E194" s="339"/>
      <c r="F194" s="122"/>
      <c r="G194" s="122"/>
      <c r="H194" s="267" t="s">
        <v>532</v>
      </c>
      <c r="I194" s="122"/>
    </row>
    <row r="195" spans="5:9">
      <c r="E195" s="339"/>
      <c r="F195" s="122"/>
      <c r="G195" s="122"/>
      <c r="H195" s="267" t="s">
        <v>676</v>
      </c>
      <c r="I195" s="122"/>
    </row>
    <row r="196" spans="5:9">
      <c r="E196" s="339"/>
      <c r="F196" s="122"/>
      <c r="G196" s="122"/>
      <c r="H196" s="267" t="s">
        <v>677</v>
      </c>
      <c r="I196" s="122"/>
    </row>
    <row r="197" spans="5:9">
      <c r="E197" s="339"/>
      <c r="F197" s="122"/>
      <c r="G197" s="122"/>
      <c r="H197" s="267" t="s">
        <v>678</v>
      </c>
      <c r="I197" s="122"/>
    </row>
    <row r="198" spans="5:9">
      <c r="E198" s="339"/>
      <c r="F198" s="122"/>
      <c r="G198" s="122"/>
      <c r="H198" s="267" t="s">
        <v>679</v>
      </c>
      <c r="I198" s="122"/>
    </row>
    <row r="199" spans="5:9">
      <c r="E199" s="339"/>
      <c r="F199" s="122"/>
      <c r="G199" s="122"/>
      <c r="H199" s="267" t="s">
        <v>680</v>
      </c>
      <c r="I199" s="122"/>
    </row>
    <row r="200" spans="5:9">
      <c r="E200" s="339"/>
      <c r="F200" s="122"/>
      <c r="G200" s="122"/>
      <c r="H200" s="267" t="s">
        <v>681</v>
      </c>
      <c r="I200" s="122"/>
    </row>
    <row r="201" spans="5:9">
      <c r="E201" s="339"/>
      <c r="F201" s="122"/>
      <c r="G201" s="122"/>
      <c r="H201" s="267" t="s">
        <v>682</v>
      </c>
      <c r="I201" s="122"/>
    </row>
    <row r="202" spans="5:9">
      <c r="E202" s="339"/>
      <c r="F202" s="122"/>
      <c r="G202" s="122"/>
      <c r="H202" s="267" t="s">
        <v>683</v>
      </c>
      <c r="I202" s="122"/>
    </row>
    <row r="203" spans="5:9">
      <c r="E203" s="339"/>
      <c r="F203" s="122"/>
      <c r="G203" s="122"/>
      <c r="H203" s="267" t="s">
        <v>684</v>
      </c>
      <c r="I203" s="122"/>
    </row>
    <row r="204" spans="5:9">
      <c r="E204" s="339"/>
      <c r="F204" s="122"/>
      <c r="G204" s="122"/>
      <c r="H204" s="267" t="s">
        <v>685</v>
      </c>
      <c r="I204" s="122"/>
    </row>
    <row r="205" spans="5:9">
      <c r="E205" s="339"/>
      <c r="F205" s="122"/>
      <c r="G205" s="122"/>
      <c r="H205" s="267" t="s">
        <v>686</v>
      </c>
      <c r="I205" s="122"/>
    </row>
    <row r="206" spans="5:9">
      <c r="E206" s="339"/>
      <c r="F206" s="122"/>
      <c r="G206" s="122"/>
      <c r="H206" s="267" t="s">
        <v>687</v>
      </c>
      <c r="I206" s="122"/>
    </row>
    <row r="207" spans="5:9">
      <c r="E207" s="339"/>
      <c r="F207" s="122"/>
      <c r="G207" s="122"/>
      <c r="H207" s="267" t="s">
        <v>688</v>
      </c>
      <c r="I207" s="122"/>
    </row>
    <row r="208" spans="5:9">
      <c r="E208" s="339"/>
      <c r="F208" s="122"/>
      <c r="G208" s="122"/>
      <c r="H208" s="267" t="s">
        <v>689</v>
      </c>
      <c r="I208" s="122"/>
    </row>
    <row r="209" spans="5:9">
      <c r="E209" s="339"/>
      <c r="F209" s="122"/>
      <c r="G209" s="122"/>
      <c r="H209" s="267" t="s">
        <v>690</v>
      </c>
      <c r="I209" s="122"/>
    </row>
    <row r="210" spans="5:9">
      <c r="E210" s="339"/>
      <c r="F210" s="122"/>
      <c r="G210" s="122"/>
      <c r="H210" s="267" t="s">
        <v>691</v>
      </c>
      <c r="I210" s="122"/>
    </row>
    <row r="211" spans="5:9">
      <c r="E211" s="339"/>
      <c r="F211" s="122"/>
      <c r="G211" s="122"/>
      <c r="H211" s="267" t="s">
        <v>692</v>
      </c>
      <c r="I211" s="122"/>
    </row>
    <row r="212" spans="5:9">
      <c r="E212" s="339"/>
      <c r="F212" s="122"/>
      <c r="G212" s="122"/>
      <c r="H212" s="267" t="s">
        <v>693</v>
      </c>
      <c r="I212" s="122"/>
    </row>
    <row r="213" spans="5:9">
      <c r="E213" s="339"/>
      <c r="F213" s="122"/>
      <c r="G213" s="122"/>
      <c r="H213" s="267" t="s">
        <v>535</v>
      </c>
      <c r="I213" s="122"/>
    </row>
    <row r="214" spans="5:9">
      <c r="E214" s="339"/>
      <c r="F214" s="122"/>
      <c r="G214" s="122"/>
      <c r="H214" s="267" t="s">
        <v>694</v>
      </c>
      <c r="I214" s="122"/>
    </row>
    <row r="215" spans="5:9">
      <c r="E215" s="339"/>
      <c r="F215" s="122"/>
      <c r="G215" s="122"/>
      <c r="H215" s="267" t="s">
        <v>695</v>
      </c>
      <c r="I215" s="122"/>
    </row>
    <row r="216" spans="5:9">
      <c r="E216" s="339"/>
      <c r="F216" s="122"/>
      <c r="G216" s="122"/>
      <c r="H216" s="267" t="s">
        <v>696</v>
      </c>
      <c r="I216" s="122"/>
    </row>
    <row r="217" spans="5:9">
      <c r="E217" s="339"/>
      <c r="F217" s="122"/>
      <c r="G217" s="122"/>
      <c r="H217" s="267" t="s">
        <v>697</v>
      </c>
      <c r="I217" s="122"/>
    </row>
    <row r="218" spans="5:9">
      <c r="E218" s="339"/>
      <c r="F218" s="122"/>
      <c r="G218" s="122"/>
      <c r="H218" s="267" t="s">
        <v>698</v>
      </c>
      <c r="I218" s="122"/>
    </row>
    <row r="219" spans="5:9">
      <c r="E219" s="339"/>
      <c r="F219" s="122"/>
      <c r="G219" s="122"/>
      <c r="H219" s="267" t="s">
        <v>699</v>
      </c>
      <c r="I219" s="122"/>
    </row>
    <row r="220" spans="5:9">
      <c r="E220" s="339"/>
      <c r="F220" s="122"/>
      <c r="G220" s="122"/>
      <c r="H220" s="267" t="s">
        <v>700</v>
      </c>
      <c r="I220" s="122"/>
    </row>
    <row r="221" spans="5:9">
      <c r="E221" s="339"/>
      <c r="F221" s="122"/>
      <c r="G221" s="122"/>
      <c r="H221" s="267" t="s">
        <v>701</v>
      </c>
      <c r="I221" s="122"/>
    </row>
    <row r="222" spans="5:9">
      <c r="E222" s="339"/>
      <c r="F222" s="122"/>
      <c r="G222" s="122"/>
      <c r="H222" s="267" t="s">
        <v>702</v>
      </c>
      <c r="I222" s="122"/>
    </row>
    <row r="223" spans="5:9">
      <c r="E223" s="339"/>
      <c r="F223" s="122"/>
      <c r="G223" s="122"/>
      <c r="H223" s="267" t="s">
        <v>703</v>
      </c>
      <c r="I223" s="122"/>
    </row>
    <row r="224" spans="5:9">
      <c r="E224" s="339"/>
      <c r="F224" s="122"/>
      <c r="G224" s="122"/>
      <c r="H224" s="267" t="s">
        <v>704</v>
      </c>
      <c r="I224" s="122"/>
    </row>
    <row r="225" spans="5:9">
      <c r="E225" s="339"/>
      <c r="F225" s="122"/>
      <c r="G225" s="122"/>
      <c r="H225" s="267" t="s">
        <v>705</v>
      </c>
      <c r="I225" s="122"/>
    </row>
    <row r="226" spans="5:9">
      <c r="E226" s="339"/>
      <c r="F226" s="122"/>
      <c r="G226" s="122"/>
      <c r="H226" s="267" t="s">
        <v>706</v>
      </c>
      <c r="I226" s="122"/>
    </row>
    <row r="227" spans="5:9">
      <c r="E227" s="339"/>
      <c r="F227" s="122"/>
      <c r="G227" s="122"/>
      <c r="H227" s="267" t="s">
        <v>707</v>
      </c>
      <c r="I227" s="122"/>
    </row>
    <row r="228" spans="5:9">
      <c r="E228" s="339"/>
      <c r="F228" s="122"/>
      <c r="G228" s="122"/>
      <c r="H228" s="267" t="s">
        <v>708</v>
      </c>
      <c r="I228" s="122"/>
    </row>
    <row r="229" spans="5:9">
      <c r="E229" s="339"/>
      <c r="F229" s="122"/>
      <c r="G229" s="122"/>
      <c r="H229" s="267" t="s">
        <v>709</v>
      </c>
      <c r="I229" s="122"/>
    </row>
    <row r="230" spans="5:9">
      <c r="E230" s="339"/>
      <c r="F230" s="122"/>
      <c r="G230" s="122"/>
      <c r="H230" s="267" t="s">
        <v>710</v>
      </c>
      <c r="I230" s="122"/>
    </row>
    <row r="231" spans="5:9">
      <c r="E231" s="339"/>
      <c r="F231" s="122"/>
      <c r="G231" s="122"/>
      <c r="H231" s="267" t="s">
        <v>711</v>
      </c>
      <c r="I231" s="122"/>
    </row>
    <row r="232" spans="5:9">
      <c r="E232" s="339"/>
      <c r="F232" s="122"/>
      <c r="G232" s="122"/>
      <c r="H232" s="267" t="s">
        <v>712</v>
      </c>
      <c r="I232" s="122"/>
    </row>
    <row r="233" spans="5:9">
      <c r="E233" s="339"/>
      <c r="F233" s="122"/>
      <c r="G233" s="122"/>
      <c r="H233" s="267" t="s">
        <v>713</v>
      </c>
      <c r="I233" s="122"/>
    </row>
    <row r="234" spans="5:9">
      <c r="E234" s="339"/>
      <c r="F234" s="122"/>
      <c r="G234" s="122"/>
      <c r="H234" s="267" t="s">
        <v>714</v>
      </c>
      <c r="I234" s="122"/>
    </row>
    <row r="235" spans="5:9">
      <c r="E235" s="339"/>
      <c r="F235" s="122"/>
      <c r="G235" s="122"/>
      <c r="H235" s="267" t="s">
        <v>715</v>
      </c>
      <c r="I235" s="122"/>
    </row>
    <row r="236" spans="5:9">
      <c r="E236" s="339"/>
      <c r="F236" s="122"/>
      <c r="G236" s="122"/>
      <c r="H236" s="267" t="s">
        <v>716</v>
      </c>
      <c r="I236" s="122"/>
    </row>
    <row r="237" spans="5:9">
      <c r="E237" s="339"/>
      <c r="F237" s="122"/>
      <c r="G237" s="122"/>
      <c r="H237" s="267" t="s">
        <v>540</v>
      </c>
      <c r="I237" s="122"/>
    </row>
    <row r="238" spans="5:9">
      <c r="E238" s="339"/>
      <c r="F238" s="122"/>
      <c r="G238" s="122"/>
      <c r="H238" s="267" t="s">
        <v>717</v>
      </c>
      <c r="I238" s="122"/>
    </row>
    <row r="239" spans="5:9">
      <c r="E239" s="339"/>
      <c r="F239" s="122"/>
      <c r="G239" s="122"/>
      <c r="H239" s="267" t="s">
        <v>718</v>
      </c>
      <c r="I239" s="122"/>
    </row>
    <row r="240" spans="5:9">
      <c r="E240" s="339"/>
      <c r="F240" s="122"/>
      <c r="G240" s="122"/>
      <c r="H240" s="267" t="s">
        <v>719</v>
      </c>
      <c r="I240" s="122"/>
    </row>
    <row r="241" spans="5:9">
      <c r="E241" s="339"/>
      <c r="F241" s="122"/>
      <c r="G241" s="122"/>
      <c r="H241" s="267" t="s">
        <v>720</v>
      </c>
      <c r="I241" s="122"/>
    </row>
    <row r="242" spans="5:9">
      <c r="E242" s="339"/>
      <c r="F242" s="122"/>
      <c r="G242" s="122"/>
      <c r="H242" s="267" t="s">
        <v>721</v>
      </c>
      <c r="I242" s="122"/>
    </row>
    <row r="243" spans="5:9">
      <c r="E243" s="339"/>
      <c r="F243" s="122"/>
      <c r="G243" s="122"/>
      <c r="H243" s="267" t="s">
        <v>722</v>
      </c>
      <c r="I243" s="122"/>
    </row>
    <row r="244" spans="5:9">
      <c r="E244" s="339"/>
      <c r="F244" s="122"/>
      <c r="G244" s="122"/>
      <c r="H244" s="267" t="s">
        <v>723</v>
      </c>
      <c r="I244" s="122"/>
    </row>
    <row r="245" spans="5:9">
      <c r="E245" s="339"/>
      <c r="F245" s="122"/>
      <c r="G245" s="122"/>
      <c r="H245" s="267" t="s">
        <v>724</v>
      </c>
      <c r="I245" s="122"/>
    </row>
    <row r="246" spans="5:9">
      <c r="E246" s="339"/>
      <c r="F246" s="122"/>
      <c r="G246" s="122"/>
      <c r="H246" s="267" t="s">
        <v>725</v>
      </c>
      <c r="I246" s="122"/>
    </row>
    <row r="247" spans="5:9">
      <c r="E247" s="339"/>
      <c r="F247" s="122"/>
      <c r="G247" s="122"/>
      <c r="H247" s="267" t="s">
        <v>726</v>
      </c>
      <c r="I247" s="122"/>
    </row>
    <row r="248" spans="5:9">
      <c r="E248" s="339"/>
      <c r="F248" s="122"/>
      <c r="G248" s="122"/>
      <c r="H248" s="267" t="s">
        <v>727</v>
      </c>
      <c r="I248" s="122"/>
    </row>
    <row r="249" spans="5:9">
      <c r="E249" s="339"/>
      <c r="F249" s="122"/>
      <c r="G249" s="122"/>
      <c r="H249" s="267" t="s">
        <v>728</v>
      </c>
      <c r="I249" s="122"/>
    </row>
    <row r="250" spans="5:9">
      <c r="E250" s="339"/>
      <c r="F250" s="122"/>
      <c r="G250" s="122"/>
      <c r="H250" s="267" t="s">
        <v>397</v>
      </c>
      <c r="I250" s="122"/>
    </row>
    <row r="251" spans="5:9">
      <c r="E251" s="339"/>
      <c r="F251" s="122"/>
      <c r="G251" s="122"/>
      <c r="H251" s="267" t="s">
        <v>729</v>
      </c>
      <c r="I251" s="122"/>
    </row>
    <row r="252" spans="5:9">
      <c r="E252" s="339"/>
      <c r="F252" s="122"/>
      <c r="G252" s="122"/>
      <c r="H252" s="267" t="s">
        <v>730</v>
      </c>
      <c r="I252" s="122"/>
    </row>
    <row r="253" spans="5:9">
      <c r="E253" s="339"/>
      <c r="F253" s="122"/>
      <c r="G253" s="122"/>
      <c r="H253" s="267" t="s">
        <v>731</v>
      </c>
      <c r="I253" s="122"/>
    </row>
    <row r="254" spans="5:9">
      <c r="E254" s="339"/>
      <c r="F254" s="122"/>
      <c r="G254" s="122"/>
      <c r="H254" s="267" t="s">
        <v>732</v>
      </c>
      <c r="I254" s="122"/>
    </row>
    <row r="255" spans="5:9">
      <c r="E255" s="339"/>
      <c r="F255" s="122"/>
      <c r="G255" s="122"/>
      <c r="H255" s="267" t="s">
        <v>733</v>
      </c>
      <c r="I255" s="122"/>
    </row>
    <row r="256" spans="5:9">
      <c r="E256" s="339"/>
      <c r="F256" s="122"/>
      <c r="G256" s="122"/>
      <c r="H256" s="267" t="s">
        <v>734</v>
      </c>
      <c r="I256" s="122"/>
    </row>
    <row r="257" spans="5:9">
      <c r="E257" s="339"/>
      <c r="F257" s="122"/>
      <c r="G257" s="122"/>
      <c r="H257" s="267" t="s">
        <v>735</v>
      </c>
      <c r="I257" s="122"/>
    </row>
    <row r="258" spans="5:9">
      <c r="E258" s="339"/>
      <c r="F258" s="122"/>
      <c r="G258" s="122"/>
      <c r="H258" s="267" t="s">
        <v>736</v>
      </c>
      <c r="I258" s="122"/>
    </row>
    <row r="259" spans="5:9">
      <c r="E259" s="339"/>
      <c r="F259" s="122"/>
      <c r="G259" s="122"/>
      <c r="H259" s="267" t="s">
        <v>737</v>
      </c>
      <c r="I259" s="122"/>
    </row>
    <row r="260" spans="5:9">
      <c r="E260" s="339"/>
      <c r="F260" s="122"/>
      <c r="G260" s="122"/>
      <c r="H260" s="267" t="s">
        <v>738</v>
      </c>
      <c r="I260" s="122"/>
    </row>
    <row r="261" spans="5:9">
      <c r="E261" s="339"/>
      <c r="F261" s="122"/>
      <c r="G261" s="122"/>
      <c r="H261" s="267" t="s">
        <v>739</v>
      </c>
      <c r="I261" s="122"/>
    </row>
    <row r="262" spans="5:9">
      <c r="E262" s="339"/>
      <c r="F262" s="122"/>
      <c r="G262" s="122"/>
      <c r="H262" s="267" t="s">
        <v>740</v>
      </c>
      <c r="I262" s="122"/>
    </row>
    <row r="263" spans="5:9">
      <c r="E263" s="339"/>
      <c r="F263" s="122"/>
      <c r="G263" s="122"/>
      <c r="H263" s="267" t="s">
        <v>741</v>
      </c>
      <c r="I263" s="122"/>
    </row>
    <row r="264" spans="5:9">
      <c r="E264" s="339"/>
      <c r="F264" s="122"/>
      <c r="G264" s="122"/>
      <c r="H264" s="267" t="s">
        <v>742</v>
      </c>
      <c r="I264" s="122"/>
    </row>
    <row r="265" spans="5:9">
      <c r="E265" s="339"/>
      <c r="F265" s="122"/>
      <c r="G265" s="122"/>
      <c r="H265" s="267" t="s">
        <v>743</v>
      </c>
      <c r="I265" s="122"/>
    </row>
    <row r="266" spans="5:9">
      <c r="E266" s="339"/>
      <c r="F266" s="122"/>
      <c r="G266" s="122"/>
      <c r="H266" s="267" t="s">
        <v>744</v>
      </c>
      <c r="I266" s="122"/>
    </row>
    <row r="267" spans="5:9">
      <c r="E267" s="339"/>
      <c r="F267" s="122"/>
      <c r="G267" s="122"/>
      <c r="H267" s="267" t="s">
        <v>745</v>
      </c>
      <c r="I267" s="122"/>
    </row>
    <row r="268" spans="5:9">
      <c r="E268" s="339"/>
      <c r="F268" s="122"/>
      <c r="G268" s="122"/>
      <c r="H268" s="267" t="s">
        <v>746</v>
      </c>
      <c r="I268" s="122"/>
    </row>
    <row r="269" spans="5:9">
      <c r="E269" s="339"/>
      <c r="F269" s="122"/>
      <c r="G269" s="122"/>
      <c r="H269" s="267" t="s">
        <v>747</v>
      </c>
      <c r="I269" s="122"/>
    </row>
    <row r="270" spans="5:9">
      <c r="E270" s="339"/>
      <c r="F270" s="122"/>
      <c r="G270" s="122"/>
      <c r="H270" s="267" t="s">
        <v>748</v>
      </c>
      <c r="I270" s="122"/>
    </row>
    <row r="271" spans="5:9">
      <c r="E271" s="339"/>
      <c r="F271" s="122"/>
      <c r="G271" s="122"/>
      <c r="H271" s="267" t="s">
        <v>749</v>
      </c>
      <c r="I271" s="122"/>
    </row>
    <row r="272" spans="5:9">
      <c r="E272" s="339"/>
      <c r="F272" s="122"/>
      <c r="G272" s="122"/>
      <c r="H272" s="267" t="s">
        <v>750</v>
      </c>
      <c r="I272" s="122"/>
    </row>
    <row r="273" spans="5:9">
      <c r="E273" s="339"/>
      <c r="F273" s="122"/>
      <c r="G273" s="122"/>
      <c r="H273" s="267" t="s">
        <v>751</v>
      </c>
      <c r="I273" s="122"/>
    </row>
    <row r="274" spans="5:9">
      <c r="E274" s="339"/>
      <c r="F274" s="122"/>
      <c r="G274" s="122"/>
      <c r="H274" s="267" t="s">
        <v>542</v>
      </c>
      <c r="I274" s="122"/>
    </row>
    <row r="275" spans="5:9">
      <c r="E275" s="339"/>
      <c r="F275" s="122"/>
      <c r="G275" s="122"/>
      <c r="H275" s="267" t="s">
        <v>752</v>
      </c>
      <c r="I275" s="122"/>
    </row>
    <row r="276" spans="5:9">
      <c r="E276" s="339"/>
      <c r="F276" s="122"/>
      <c r="G276" s="122"/>
      <c r="H276" s="267" t="s">
        <v>753</v>
      </c>
      <c r="I276" s="122"/>
    </row>
    <row r="277" spans="5:9">
      <c r="E277" s="339"/>
      <c r="F277" s="122"/>
      <c r="G277" s="122"/>
      <c r="H277" s="267" t="s">
        <v>754</v>
      </c>
      <c r="I277" s="122"/>
    </row>
    <row r="278" spans="5:9">
      <c r="E278" s="339"/>
      <c r="F278" s="122"/>
      <c r="G278" s="122"/>
      <c r="H278" s="267" t="s">
        <v>755</v>
      </c>
      <c r="I278" s="122"/>
    </row>
    <row r="279" spans="5:9">
      <c r="E279" s="339"/>
      <c r="F279" s="122"/>
      <c r="G279" s="122"/>
      <c r="H279" s="267" t="s">
        <v>756</v>
      </c>
      <c r="I279" s="122"/>
    </row>
    <row r="280" spans="5:9">
      <c r="E280" s="339"/>
      <c r="F280" s="122"/>
      <c r="G280" s="122"/>
      <c r="H280" s="267" t="s">
        <v>757</v>
      </c>
      <c r="I280" s="122"/>
    </row>
    <row r="281" spans="5:9">
      <c r="E281" s="339"/>
      <c r="F281" s="122"/>
      <c r="G281" s="122"/>
      <c r="H281" s="267" t="s">
        <v>758</v>
      </c>
      <c r="I281" s="122"/>
    </row>
    <row r="282" spans="5:9">
      <c r="E282" s="339"/>
      <c r="F282" s="122"/>
      <c r="G282" s="122"/>
      <c r="H282" s="267" t="s">
        <v>759</v>
      </c>
      <c r="I282" s="122"/>
    </row>
    <row r="283" spans="5:9">
      <c r="E283" s="339"/>
      <c r="F283" s="122"/>
      <c r="G283" s="122"/>
      <c r="H283" s="267" t="s">
        <v>760</v>
      </c>
      <c r="I283" s="122"/>
    </row>
    <row r="284" spans="5:9">
      <c r="E284" s="339"/>
      <c r="F284" s="122"/>
      <c r="G284" s="122"/>
      <c r="H284" s="267" t="s">
        <v>761</v>
      </c>
      <c r="I284" s="122"/>
    </row>
    <row r="285" spans="5:9">
      <c r="E285" s="339"/>
      <c r="F285" s="122"/>
      <c r="G285" s="122"/>
      <c r="H285" s="267" t="s">
        <v>762</v>
      </c>
      <c r="I285" s="122"/>
    </row>
    <row r="286" spans="5:9">
      <c r="E286" s="339"/>
      <c r="F286" s="122"/>
      <c r="G286" s="122"/>
      <c r="H286" s="267" t="s">
        <v>763</v>
      </c>
      <c r="I286" s="122"/>
    </row>
    <row r="287" spans="5:9">
      <c r="E287" s="339"/>
      <c r="F287" s="122"/>
      <c r="G287" s="122"/>
      <c r="H287" s="267" t="s">
        <v>764</v>
      </c>
      <c r="I287" s="122"/>
    </row>
    <row r="288" spans="5:9">
      <c r="E288" s="339"/>
      <c r="F288" s="122"/>
      <c r="G288" s="122"/>
      <c r="H288" s="267" t="s">
        <v>765</v>
      </c>
      <c r="I288" s="122"/>
    </row>
    <row r="289" spans="5:9">
      <c r="E289" s="339"/>
      <c r="F289" s="122"/>
      <c r="G289" s="122"/>
      <c r="H289" s="267" t="s">
        <v>766</v>
      </c>
      <c r="I289" s="122"/>
    </row>
    <row r="290" spans="5:9">
      <c r="E290" s="339"/>
      <c r="F290" s="122"/>
      <c r="G290" s="122"/>
      <c r="H290" s="267" t="s">
        <v>767</v>
      </c>
      <c r="I290" s="122"/>
    </row>
    <row r="291" spans="5:9">
      <c r="E291" s="339"/>
      <c r="F291" s="122"/>
      <c r="G291" s="122"/>
      <c r="H291" s="267" t="s">
        <v>768</v>
      </c>
      <c r="I291" s="122"/>
    </row>
    <row r="292" spans="5:9">
      <c r="E292" s="339"/>
      <c r="F292" s="122"/>
      <c r="G292" s="122"/>
      <c r="H292" s="267" t="s">
        <v>769</v>
      </c>
      <c r="I292" s="122"/>
    </row>
    <row r="293" spans="5:9">
      <c r="E293" s="339"/>
      <c r="F293" s="122"/>
      <c r="G293" s="122"/>
      <c r="H293" s="267" t="s">
        <v>770</v>
      </c>
      <c r="I293" s="122"/>
    </row>
    <row r="294" spans="5:9">
      <c r="E294" s="339"/>
      <c r="F294" s="122"/>
      <c r="G294" s="122"/>
      <c r="H294" s="267" t="s">
        <v>771</v>
      </c>
      <c r="I294" s="122"/>
    </row>
    <row r="295" spans="5:9">
      <c r="E295" s="339"/>
      <c r="F295" s="122"/>
      <c r="G295" s="122"/>
      <c r="H295" s="267" t="s">
        <v>772</v>
      </c>
      <c r="I295" s="122"/>
    </row>
    <row r="296" spans="5:9">
      <c r="E296" s="339"/>
      <c r="F296" s="122"/>
      <c r="G296" s="122"/>
      <c r="H296" s="267" t="s">
        <v>773</v>
      </c>
      <c r="I296" s="122"/>
    </row>
    <row r="297" spans="5:9">
      <c r="E297" s="339"/>
      <c r="F297" s="122"/>
      <c r="G297" s="122"/>
      <c r="H297" s="267" t="s">
        <v>774</v>
      </c>
      <c r="I297" s="122"/>
    </row>
    <row r="298" spans="5:9">
      <c r="E298" s="339"/>
      <c r="F298" s="122"/>
      <c r="G298" s="122"/>
      <c r="H298" s="267" t="s">
        <v>775</v>
      </c>
      <c r="I298" s="122"/>
    </row>
    <row r="299" spans="5:9">
      <c r="E299" s="339"/>
      <c r="F299" s="122"/>
      <c r="G299" s="122"/>
      <c r="H299" s="267" t="s">
        <v>776</v>
      </c>
      <c r="I299" s="122"/>
    </row>
    <row r="300" spans="5:9">
      <c r="E300" s="339"/>
      <c r="F300" s="122"/>
      <c r="G300" s="122"/>
      <c r="H300" s="267" t="s">
        <v>777</v>
      </c>
      <c r="I300" s="122"/>
    </row>
    <row r="301" spans="5:9">
      <c r="E301" s="339"/>
      <c r="F301" s="122"/>
      <c r="G301" s="122"/>
      <c r="H301" s="267" t="s">
        <v>546</v>
      </c>
      <c r="I301" s="122"/>
    </row>
    <row r="302" spans="5:9">
      <c r="E302" s="339"/>
      <c r="F302" s="122"/>
      <c r="G302" s="122"/>
      <c r="H302" s="267" t="s">
        <v>778</v>
      </c>
      <c r="I302" s="122"/>
    </row>
    <row r="303" spans="5:9">
      <c r="E303" s="339"/>
      <c r="F303" s="122"/>
      <c r="G303" s="122"/>
      <c r="H303" s="267" t="s">
        <v>779</v>
      </c>
      <c r="I303" s="122"/>
    </row>
    <row r="304" spans="5:9">
      <c r="E304" s="339"/>
      <c r="F304" s="122"/>
      <c r="G304" s="122"/>
      <c r="H304" s="267" t="s">
        <v>780</v>
      </c>
      <c r="I304" s="122"/>
    </row>
    <row r="305" spans="5:9">
      <c r="E305" s="339"/>
      <c r="F305" s="122"/>
      <c r="G305" s="122"/>
      <c r="H305" s="267" t="s">
        <v>781</v>
      </c>
      <c r="I305" s="122"/>
    </row>
    <row r="306" spans="5:9">
      <c r="E306" s="339"/>
      <c r="F306" s="122"/>
      <c r="G306" s="122"/>
      <c r="H306" s="267" t="s">
        <v>782</v>
      </c>
      <c r="I306" s="122"/>
    </row>
    <row r="307" spans="5:9">
      <c r="E307" s="339"/>
      <c r="F307" s="122"/>
      <c r="G307" s="122"/>
      <c r="H307" s="267" t="s">
        <v>783</v>
      </c>
      <c r="I307" s="122"/>
    </row>
    <row r="308" spans="5:9">
      <c r="E308" s="339"/>
      <c r="F308" s="122"/>
      <c r="G308" s="122"/>
      <c r="H308" s="267" t="s">
        <v>784</v>
      </c>
      <c r="I308" s="122"/>
    </row>
    <row r="309" spans="5:9">
      <c r="E309" s="339"/>
      <c r="F309" s="122"/>
      <c r="G309" s="122"/>
      <c r="H309" s="267" t="s">
        <v>785</v>
      </c>
      <c r="I309" s="122"/>
    </row>
    <row r="310" spans="5:9">
      <c r="E310" s="339"/>
      <c r="F310" s="122"/>
      <c r="G310" s="122"/>
      <c r="H310" s="267" t="s">
        <v>786</v>
      </c>
      <c r="I310" s="122"/>
    </row>
    <row r="311" spans="5:9">
      <c r="E311" s="339"/>
      <c r="F311" s="122"/>
      <c r="G311" s="122"/>
      <c r="H311" s="267" t="s">
        <v>787</v>
      </c>
      <c r="I311" s="122"/>
    </row>
    <row r="312" spans="5:9">
      <c r="E312" s="339"/>
      <c r="F312" s="122"/>
      <c r="G312" s="122"/>
      <c r="H312" s="267" t="s">
        <v>788</v>
      </c>
      <c r="I312" s="122"/>
    </row>
    <row r="313" spans="5:9">
      <c r="E313" s="339"/>
      <c r="F313" s="122"/>
      <c r="G313" s="122"/>
      <c r="H313" s="267" t="s">
        <v>789</v>
      </c>
      <c r="I313" s="122"/>
    </row>
    <row r="314" spans="5:9">
      <c r="E314" s="339"/>
      <c r="F314" s="122"/>
      <c r="G314" s="122"/>
      <c r="H314" s="267" t="s">
        <v>790</v>
      </c>
      <c r="I314" s="122"/>
    </row>
    <row r="315" spans="5:9">
      <c r="E315" s="339"/>
      <c r="F315" s="122"/>
      <c r="G315" s="122"/>
      <c r="H315" s="267" t="s">
        <v>791</v>
      </c>
      <c r="I315" s="122"/>
    </row>
    <row r="316" spans="5:9">
      <c r="E316" s="339"/>
      <c r="F316" s="122"/>
      <c r="G316" s="122"/>
      <c r="H316" s="267" t="s">
        <v>792</v>
      </c>
      <c r="I316" s="122"/>
    </row>
    <row r="317" spans="5:9">
      <c r="E317" s="339"/>
      <c r="F317" s="122"/>
      <c r="G317" s="122"/>
      <c r="H317" s="267" t="s">
        <v>793</v>
      </c>
      <c r="I317" s="122"/>
    </row>
    <row r="318" spans="5:9">
      <c r="E318" s="339"/>
      <c r="F318" s="122"/>
      <c r="G318" s="122"/>
      <c r="H318" s="267" t="s">
        <v>794</v>
      </c>
      <c r="I318" s="122"/>
    </row>
    <row r="319" spans="5:9">
      <c r="E319" s="339"/>
      <c r="F319" s="122"/>
      <c r="G319" s="122"/>
      <c r="H319" s="267" t="s">
        <v>795</v>
      </c>
      <c r="I319" s="122"/>
    </row>
    <row r="320" spans="5:9">
      <c r="E320" s="339"/>
      <c r="F320" s="122"/>
      <c r="G320" s="122"/>
      <c r="H320" s="267" t="s">
        <v>796</v>
      </c>
      <c r="I320" s="122"/>
    </row>
    <row r="321" spans="5:9">
      <c r="E321" s="339"/>
      <c r="F321" s="122"/>
      <c r="G321" s="122"/>
      <c r="H321" s="267" t="s">
        <v>797</v>
      </c>
      <c r="I321" s="122"/>
    </row>
    <row r="322" spans="5:9">
      <c r="E322" s="339"/>
      <c r="F322" s="122"/>
      <c r="G322" s="122"/>
      <c r="H322" s="267" t="s">
        <v>798</v>
      </c>
      <c r="I322" s="122"/>
    </row>
    <row r="323" spans="5:9">
      <c r="E323" s="339"/>
      <c r="F323" s="122"/>
      <c r="G323" s="122"/>
      <c r="H323" s="267" t="s">
        <v>799</v>
      </c>
      <c r="I323" s="122"/>
    </row>
    <row r="324" spans="5:9">
      <c r="E324" s="339"/>
      <c r="F324" s="122"/>
      <c r="G324" s="122"/>
      <c r="H324" s="267" t="s">
        <v>800</v>
      </c>
      <c r="I324" s="122"/>
    </row>
    <row r="325" spans="5:9">
      <c r="E325" s="339"/>
      <c r="F325" s="122"/>
      <c r="G325" s="122"/>
      <c r="H325" s="267" t="s">
        <v>801</v>
      </c>
      <c r="I325" s="122"/>
    </row>
    <row r="326" spans="5:9">
      <c r="E326" s="339"/>
      <c r="F326" s="122"/>
      <c r="G326" s="122"/>
      <c r="H326" s="267" t="s">
        <v>802</v>
      </c>
      <c r="I326" s="122"/>
    </row>
    <row r="327" spans="5:9">
      <c r="E327" s="339"/>
      <c r="F327" s="122"/>
      <c r="G327" s="122"/>
      <c r="H327" s="267" t="s">
        <v>803</v>
      </c>
      <c r="I327" s="122"/>
    </row>
    <row r="328" spans="5:9">
      <c r="E328" s="339"/>
      <c r="F328" s="122"/>
      <c r="G328" s="122"/>
      <c r="H328" s="267" t="s">
        <v>804</v>
      </c>
      <c r="I328" s="122"/>
    </row>
    <row r="329" spans="5:9">
      <c r="E329" s="339"/>
      <c r="F329" s="122"/>
      <c r="G329" s="122"/>
      <c r="H329" s="267" t="s">
        <v>385</v>
      </c>
      <c r="I329" s="122"/>
    </row>
    <row r="330" spans="5:9">
      <c r="E330" s="339"/>
      <c r="F330" s="122"/>
      <c r="G330" s="122"/>
      <c r="H330" s="267" t="s">
        <v>805</v>
      </c>
      <c r="I330" s="122"/>
    </row>
    <row r="331" spans="5:9">
      <c r="E331" s="339"/>
      <c r="F331" s="122"/>
      <c r="G331" s="122"/>
      <c r="H331" s="267" t="s">
        <v>806</v>
      </c>
      <c r="I331" s="122"/>
    </row>
    <row r="332" spans="5:9">
      <c r="E332" s="339"/>
      <c r="F332" s="122"/>
      <c r="G332" s="122"/>
      <c r="H332" s="267" t="s">
        <v>551</v>
      </c>
      <c r="I332" s="122"/>
    </row>
    <row r="333" spans="5:9">
      <c r="E333" s="339"/>
      <c r="F333" s="122"/>
      <c r="G333" s="122"/>
      <c r="H333" s="267" t="s">
        <v>553</v>
      </c>
      <c r="I333" s="122"/>
    </row>
    <row r="334" spans="5:9">
      <c r="E334" s="339"/>
      <c r="F334" s="122"/>
      <c r="G334" s="122"/>
      <c r="H334" s="267" t="s">
        <v>807</v>
      </c>
      <c r="I334" s="122"/>
    </row>
    <row r="335" spans="5:9">
      <c r="E335" s="339"/>
      <c r="F335" s="122"/>
      <c r="G335" s="122"/>
      <c r="H335" s="267" t="s">
        <v>808</v>
      </c>
      <c r="I335" s="122"/>
    </row>
    <row r="336" spans="5:9">
      <c r="E336" s="339"/>
      <c r="F336" s="122"/>
      <c r="G336" s="122"/>
      <c r="H336" s="267" t="s">
        <v>809</v>
      </c>
      <c r="I336" s="122"/>
    </row>
    <row r="337" spans="5:9">
      <c r="E337" s="339"/>
      <c r="F337" s="122"/>
      <c r="G337" s="122"/>
      <c r="H337" s="267" t="s">
        <v>810</v>
      </c>
      <c r="I337" s="122"/>
    </row>
    <row r="338" spans="5:9">
      <c r="E338" s="339"/>
      <c r="F338" s="122"/>
      <c r="G338" s="122"/>
      <c r="H338" s="267" t="s">
        <v>811</v>
      </c>
      <c r="I338" s="122"/>
    </row>
    <row r="339" spans="5:9">
      <c r="E339" s="339"/>
      <c r="F339" s="122"/>
      <c r="G339" s="122"/>
      <c r="H339" s="267" t="s">
        <v>812</v>
      </c>
      <c r="I339" s="122"/>
    </row>
    <row r="340" spans="5:9">
      <c r="E340" s="339"/>
      <c r="F340" s="122"/>
      <c r="G340" s="122"/>
      <c r="H340" s="267" t="s">
        <v>813</v>
      </c>
      <c r="I340" s="122"/>
    </row>
    <row r="341" spans="5:9">
      <c r="E341" s="339"/>
      <c r="F341" s="122"/>
      <c r="G341" s="122"/>
      <c r="H341" s="267" t="s">
        <v>814</v>
      </c>
      <c r="I341" s="122"/>
    </row>
    <row r="342" spans="5:9">
      <c r="E342" s="339"/>
      <c r="F342" s="122"/>
      <c r="G342" s="122"/>
      <c r="H342" s="267" t="s">
        <v>815</v>
      </c>
      <c r="I342" s="122"/>
    </row>
    <row r="343" spans="5:9">
      <c r="E343" s="339"/>
      <c r="F343" s="122"/>
      <c r="G343" s="122"/>
      <c r="H343" s="267" t="s">
        <v>559</v>
      </c>
      <c r="I343" s="122"/>
    </row>
    <row r="344" spans="5:9">
      <c r="E344" s="339"/>
      <c r="F344" s="122"/>
      <c r="G344" s="122"/>
      <c r="H344" s="267" t="s">
        <v>816</v>
      </c>
      <c r="I344" s="122"/>
    </row>
    <row r="345" spans="5:9">
      <c r="E345" s="339"/>
      <c r="F345" s="122"/>
      <c r="G345" s="122"/>
      <c r="H345" s="267" t="s">
        <v>817</v>
      </c>
      <c r="I345" s="122"/>
    </row>
    <row r="346" spans="5:9">
      <c r="E346" s="339"/>
      <c r="F346" s="122"/>
      <c r="G346" s="122"/>
      <c r="H346" s="267" t="s">
        <v>818</v>
      </c>
      <c r="I346" s="122"/>
    </row>
    <row r="347" spans="5:9">
      <c r="E347" s="339"/>
      <c r="F347" s="122"/>
      <c r="G347" s="122"/>
      <c r="H347" s="267" t="s">
        <v>819</v>
      </c>
      <c r="I347" s="122"/>
    </row>
    <row r="348" spans="5:9">
      <c r="E348" s="339"/>
      <c r="F348" s="122"/>
      <c r="G348" s="122"/>
      <c r="H348" s="267" t="s">
        <v>820</v>
      </c>
      <c r="I348" s="122"/>
    </row>
    <row r="349" spans="5:9">
      <c r="E349" s="339"/>
      <c r="F349" s="122"/>
      <c r="G349" s="122"/>
      <c r="H349" s="267" t="s">
        <v>821</v>
      </c>
      <c r="I349" s="122"/>
    </row>
    <row r="350" spans="5:9">
      <c r="E350" s="339"/>
      <c r="F350" s="122"/>
      <c r="G350" s="122"/>
      <c r="H350" s="267" t="s">
        <v>822</v>
      </c>
      <c r="I350" s="122"/>
    </row>
    <row r="351" spans="5:9">
      <c r="E351" s="339"/>
      <c r="F351" s="122"/>
      <c r="G351" s="122"/>
      <c r="H351" s="267" t="s">
        <v>392</v>
      </c>
      <c r="I351" s="122"/>
    </row>
    <row r="352" spans="5:9">
      <c r="E352" s="339"/>
      <c r="F352" s="122"/>
      <c r="G352" s="122"/>
      <c r="H352" s="267" t="s">
        <v>823</v>
      </c>
      <c r="I352" s="122"/>
    </row>
    <row r="353" spans="5:9">
      <c r="E353" s="339"/>
      <c r="F353" s="122"/>
      <c r="G353" s="122"/>
      <c r="H353" s="267" t="s">
        <v>421</v>
      </c>
      <c r="I353" s="122"/>
    </row>
    <row r="354" spans="5:9">
      <c r="E354" s="339"/>
      <c r="F354" s="122"/>
      <c r="G354" s="122"/>
      <c r="H354" s="267" t="s">
        <v>824</v>
      </c>
      <c r="I354" s="122"/>
    </row>
    <row r="355" spans="5:9">
      <c r="E355" s="339"/>
      <c r="F355" s="122"/>
      <c r="G355" s="122"/>
      <c r="H355" s="267" t="s">
        <v>825</v>
      </c>
      <c r="I355" s="122"/>
    </row>
    <row r="356" spans="5:9">
      <c r="E356" s="339"/>
      <c r="F356" s="122"/>
      <c r="G356" s="122"/>
      <c r="H356" s="267" t="s">
        <v>826</v>
      </c>
      <c r="I356" s="122"/>
    </row>
    <row r="357" spans="5:9">
      <c r="E357" s="339"/>
      <c r="F357" s="122"/>
      <c r="G357" s="122"/>
      <c r="H357" s="267" t="s">
        <v>827</v>
      </c>
      <c r="I357" s="122"/>
    </row>
    <row r="358" spans="5:9">
      <c r="E358" s="339"/>
      <c r="F358" s="122"/>
      <c r="G358" s="122"/>
      <c r="H358" s="267" t="s">
        <v>828</v>
      </c>
      <c r="I358" s="122"/>
    </row>
    <row r="359" spans="5:9">
      <c r="E359" s="339"/>
      <c r="F359" s="122"/>
      <c r="G359" s="122"/>
      <c r="H359" s="267" t="s">
        <v>829</v>
      </c>
      <c r="I359" s="122"/>
    </row>
    <row r="360" spans="5:9">
      <c r="E360" s="339"/>
      <c r="F360" s="122"/>
      <c r="G360" s="122"/>
      <c r="H360" s="267" t="s">
        <v>830</v>
      </c>
      <c r="I360" s="122"/>
    </row>
    <row r="361" spans="5:9">
      <c r="E361" s="339"/>
      <c r="F361" s="122"/>
      <c r="G361" s="122"/>
      <c r="H361" s="267" t="s">
        <v>831</v>
      </c>
      <c r="I361" s="122"/>
    </row>
    <row r="362" spans="5:9">
      <c r="E362" s="339"/>
      <c r="F362" s="122"/>
      <c r="G362" s="122"/>
      <c r="H362" s="267" t="s">
        <v>832</v>
      </c>
      <c r="I362" s="122"/>
    </row>
    <row r="363" spans="5:9">
      <c r="E363" s="339"/>
      <c r="F363" s="122"/>
      <c r="G363" s="122"/>
      <c r="H363" s="267" t="s">
        <v>833</v>
      </c>
      <c r="I363" s="122"/>
    </row>
    <row r="364" spans="5:9">
      <c r="E364" s="339"/>
      <c r="F364" s="122"/>
      <c r="G364" s="122"/>
      <c r="H364" s="267" t="s">
        <v>834</v>
      </c>
      <c r="I364" s="122"/>
    </row>
    <row r="365" spans="5:9">
      <c r="E365" s="339"/>
      <c r="F365" s="122"/>
      <c r="G365" s="122"/>
      <c r="H365" s="267" t="s">
        <v>835</v>
      </c>
      <c r="I365" s="122"/>
    </row>
    <row r="366" spans="5:9">
      <c r="E366" s="339"/>
      <c r="F366" s="122"/>
      <c r="G366" s="122"/>
      <c r="H366" s="267" t="s">
        <v>836</v>
      </c>
      <c r="I366" s="122"/>
    </row>
    <row r="367" spans="5:9">
      <c r="E367" s="339"/>
      <c r="F367" s="339"/>
      <c r="G367" s="339"/>
      <c r="H367" s="339"/>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13" xr:uid="{00000000-0002-0000-0700-000000000000}">
      <formula1>$H$21:$H$366</formula1>
    </dataValidation>
    <dataValidation type="list" allowBlank="1" showInputMessage="1" showErrorMessage="1" sqref="G5:G13" xr:uid="{00000000-0002-0000-0700-000001000000}">
      <formula1>$G$21:$G$76</formula1>
    </dataValidation>
    <dataValidation type="list" allowBlank="1" showInputMessage="1" showErrorMessage="1" sqref="F5:F13" xr:uid="{00000000-0002-0000-0700-000002000000}">
      <formula1>$F$21:$F$36</formula1>
    </dataValidation>
    <dataValidation type="list" allowBlank="1" showInputMessage="1" showErrorMessage="1" sqref="I5:I13" xr:uid="{00000000-0002-0000-0700-000003000000}">
      <formula1>$B$22:$B$27</formula1>
    </dataValidation>
    <dataValidation type="list" allowBlank="1" showInputMessage="1" showErrorMessage="1" sqref="J5:J13" xr:uid="{00000000-0002-0000-0700-000004000000}">
      <formula1>$C$22:$C$27</formula1>
    </dataValidation>
    <dataValidation type="list" allowBlank="1" showInputMessage="1" showErrorMessage="1" sqref="J14:J18" xr:uid="{00000000-0002-0000-0700-000005000000}">
      <formula1>#REF!</formula1>
    </dataValidation>
    <dataValidation type="list" allowBlank="1" showInputMessage="1" showErrorMessage="1" sqref="I14:I18" xr:uid="{00000000-0002-0000-0700-000006000000}">
      <formula1>$B$22:$B$25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D1231-0752-4125-AAA4-59BB70B293D6}">
  <sheetPr>
    <pageSetUpPr fitToPage="1"/>
  </sheetPr>
  <dimension ref="B1:O43"/>
  <sheetViews>
    <sheetView showGridLines="0" zoomScaleNormal="100" workbookViewId="0">
      <selection activeCell="E16" sqref="E16:E20"/>
    </sheetView>
  </sheetViews>
  <sheetFormatPr defaultColWidth="11.42578125" defaultRowHeight="15"/>
  <cols>
    <col min="1" max="1" width="2.42578125" customWidth="1"/>
    <col min="2" max="2" width="55" customWidth="1"/>
    <col min="3" max="3" width="35.42578125" customWidth="1"/>
    <col min="4" max="4" width="20.28515625" style="121" customWidth="1"/>
    <col min="5" max="5" width="24.140625" style="121" customWidth="1"/>
    <col min="6" max="6" width="26.28515625" style="120" customWidth="1"/>
    <col min="7" max="7" width="37" style="360" customWidth="1"/>
    <col min="8" max="8" width="33.28515625" customWidth="1"/>
  </cols>
  <sheetData>
    <row r="1" spans="2:15" s="99" customFormat="1" ht="23.65" customHeight="1">
      <c r="B1" s="520" t="s">
        <v>888</v>
      </c>
      <c r="C1" s="521"/>
      <c r="D1" s="521"/>
      <c r="E1" s="521"/>
      <c r="F1" s="521"/>
      <c r="G1" s="521"/>
      <c r="H1" s="521"/>
      <c r="I1" s="521"/>
      <c r="J1" s="521"/>
      <c r="K1" s="521"/>
      <c r="L1" s="521"/>
      <c r="M1" s="521"/>
      <c r="N1" s="521"/>
      <c r="O1" s="521"/>
    </row>
    <row r="2" spans="2:15" s="99" customFormat="1" ht="27.6" customHeight="1">
      <c r="B2" s="522" t="s">
        <v>889</v>
      </c>
      <c r="C2" s="522"/>
      <c r="D2" s="522"/>
      <c r="E2" s="522"/>
      <c r="F2" s="522"/>
      <c r="G2" s="522"/>
      <c r="H2" s="522"/>
      <c r="I2" s="522"/>
      <c r="J2" s="522"/>
      <c r="K2" s="522"/>
      <c r="L2" s="522"/>
      <c r="M2" s="522"/>
      <c r="N2" s="522"/>
      <c r="O2" s="522"/>
    </row>
    <row r="3" spans="2:15" ht="32.25" customHeight="1">
      <c r="B3" s="480" t="s">
        <v>890</v>
      </c>
      <c r="C3" s="480"/>
      <c r="D3" s="480"/>
      <c r="E3" s="480"/>
      <c r="F3" s="480"/>
      <c r="G3" s="480"/>
      <c r="H3" s="480"/>
      <c r="I3" s="127"/>
    </row>
    <row r="4" spans="2:15">
      <c r="B4" s="480" t="s">
        <v>891</v>
      </c>
      <c r="C4" s="480"/>
      <c r="D4" s="135"/>
      <c r="E4" s="135"/>
      <c r="F4" s="133"/>
      <c r="G4" s="355"/>
      <c r="H4" s="132"/>
      <c r="I4" s="127"/>
      <c r="J4" s="127"/>
    </row>
    <row r="5" spans="2:15">
      <c r="B5" s="480" t="s">
        <v>892</v>
      </c>
      <c r="C5" s="480"/>
      <c r="D5" s="134">
        <f>((COUNTIFS(F8:F37,"PUBLICADO EN PLAZO"))+COUNTIF(F8:F37,"PUBLICADO FUERA DE PLAZO"))/29</f>
        <v>0.31034482758620691</v>
      </c>
      <c r="E5" s="134"/>
      <c r="F5" s="133"/>
      <c r="G5" s="355"/>
      <c r="H5" s="132"/>
      <c r="I5" s="127"/>
      <c r="J5" s="127"/>
    </row>
    <row r="6" spans="2:15">
      <c r="B6" s="131"/>
      <c r="C6" s="131"/>
      <c r="D6" s="130"/>
      <c r="E6" s="130"/>
      <c r="F6" s="129"/>
      <c r="G6" s="356"/>
      <c r="H6" s="128"/>
      <c r="I6" s="127"/>
      <c r="J6" s="127"/>
      <c r="K6" s="127"/>
      <c r="L6" s="127"/>
    </row>
    <row r="7" spans="2:15" ht="69" customHeight="1">
      <c r="B7" s="525" t="s">
        <v>893</v>
      </c>
      <c r="C7" s="526"/>
      <c r="D7" s="226" t="s">
        <v>894</v>
      </c>
      <c r="E7" s="226" t="s">
        <v>895</v>
      </c>
      <c r="F7" s="226" t="s">
        <v>896</v>
      </c>
      <c r="G7" s="226" t="s">
        <v>897</v>
      </c>
      <c r="H7" s="227" t="s">
        <v>898</v>
      </c>
    </row>
    <row r="8" spans="2:15" ht="45" customHeight="1">
      <c r="B8" s="527" t="s">
        <v>899</v>
      </c>
      <c r="C8" s="528"/>
      <c r="D8" s="228">
        <v>45397</v>
      </c>
      <c r="E8" s="224">
        <v>45397</v>
      </c>
      <c r="F8" s="224" t="s">
        <v>900</v>
      </c>
      <c r="G8" s="314" t="s">
        <v>901</v>
      </c>
      <c r="H8" s="225"/>
    </row>
    <row r="9" spans="2:15" ht="43.5" customHeight="1">
      <c r="B9" s="523" t="s">
        <v>902</v>
      </c>
      <c r="C9" s="524"/>
      <c r="D9" s="229">
        <v>45397</v>
      </c>
      <c r="E9" s="224">
        <v>45397</v>
      </c>
      <c r="F9" s="224" t="s">
        <v>900</v>
      </c>
      <c r="G9" s="306" t="s">
        <v>903</v>
      </c>
      <c r="H9" s="221"/>
    </row>
    <row r="10" spans="2:15" ht="76.150000000000006" customHeight="1">
      <c r="B10" s="523" t="s">
        <v>904</v>
      </c>
      <c r="C10" s="524"/>
      <c r="D10" s="229">
        <v>45397</v>
      </c>
      <c r="E10" s="125"/>
      <c r="F10" s="125"/>
      <c r="G10" s="306" t="s">
        <v>905</v>
      </c>
      <c r="H10" s="221"/>
    </row>
    <row r="11" spans="2:15" ht="46.5" customHeight="1">
      <c r="B11" s="523" t="s">
        <v>906</v>
      </c>
      <c r="C11" s="524"/>
      <c r="D11" s="229">
        <v>45397</v>
      </c>
      <c r="E11" s="224">
        <v>45397</v>
      </c>
      <c r="F11" s="224" t="s">
        <v>900</v>
      </c>
      <c r="G11" s="306" t="s">
        <v>907</v>
      </c>
      <c r="H11" s="221"/>
    </row>
    <row r="12" spans="2:15" ht="52.5" customHeight="1">
      <c r="B12" s="523" t="s">
        <v>908</v>
      </c>
      <c r="C12" s="524"/>
      <c r="D12" s="229">
        <v>45397</v>
      </c>
      <c r="E12" s="224">
        <v>45397</v>
      </c>
      <c r="F12" s="224" t="s">
        <v>900</v>
      </c>
      <c r="G12" s="306" t="s">
        <v>909</v>
      </c>
      <c r="H12" s="221"/>
    </row>
    <row r="13" spans="2:15" ht="63" customHeight="1">
      <c r="B13" s="523" t="s">
        <v>910</v>
      </c>
      <c r="C13" s="524"/>
      <c r="D13" s="229">
        <v>45397</v>
      </c>
      <c r="E13" s="224">
        <v>45397</v>
      </c>
      <c r="F13" s="224" t="s">
        <v>900</v>
      </c>
      <c r="G13" s="306" t="s">
        <v>911</v>
      </c>
      <c r="H13" s="221"/>
    </row>
    <row r="14" spans="2:15" ht="57.4" customHeight="1">
      <c r="B14" s="523" t="s">
        <v>912</v>
      </c>
      <c r="C14" s="524"/>
      <c r="D14" s="229">
        <v>45397</v>
      </c>
      <c r="E14" s="224">
        <v>45397</v>
      </c>
      <c r="F14" s="224" t="s">
        <v>900</v>
      </c>
      <c r="G14" s="357" t="s">
        <v>913</v>
      </c>
      <c r="H14" s="221"/>
    </row>
    <row r="15" spans="2:15" ht="107.65" customHeight="1">
      <c r="B15" s="523" t="s">
        <v>914</v>
      </c>
      <c r="C15" s="524"/>
      <c r="D15" s="229">
        <v>45397</v>
      </c>
      <c r="E15" s="364"/>
      <c r="F15" s="125"/>
      <c r="G15" s="358"/>
      <c r="H15" s="221"/>
    </row>
    <row r="16" spans="2:15" ht="35.1" customHeight="1">
      <c r="B16" s="516" t="s">
        <v>915</v>
      </c>
      <c r="C16" s="211" t="s">
        <v>916</v>
      </c>
      <c r="D16" s="229">
        <v>45460</v>
      </c>
      <c r="E16" s="125"/>
      <c r="F16" s="125"/>
      <c r="G16" s="358"/>
      <c r="H16" s="221"/>
    </row>
    <row r="17" spans="2:8" ht="35.1" customHeight="1">
      <c r="B17" s="533"/>
      <c r="C17" s="215" t="s">
        <v>917</v>
      </c>
      <c r="D17" s="229">
        <v>45460</v>
      </c>
      <c r="E17" s="125"/>
      <c r="F17" s="125"/>
      <c r="G17" s="358"/>
      <c r="H17" s="221"/>
    </row>
    <row r="18" spans="2:8" ht="35.1" customHeight="1">
      <c r="B18" s="533"/>
      <c r="C18" s="215" t="s">
        <v>918</v>
      </c>
      <c r="D18" s="229">
        <v>45460</v>
      </c>
      <c r="E18" s="125"/>
      <c r="F18" s="125"/>
      <c r="G18" s="358"/>
      <c r="H18" s="221"/>
    </row>
    <row r="19" spans="2:8" ht="35.1" customHeight="1">
      <c r="B19" s="533"/>
      <c r="C19" s="215" t="s">
        <v>919</v>
      </c>
      <c r="D19" s="229">
        <v>45460</v>
      </c>
      <c r="E19" s="125"/>
      <c r="F19" s="125"/>
      <c r="G19" s="358"/>
      <c r="H19" s="221"/>
    </row>
    <row r="20" spans="2:8" ht="35.1" customHeight="1">
      <c r="B20" s="518"/>
      <c r="C20" s="215" t="s">
        <v>920</v>
      </c>
      <c r="D20" s="229">
        <v>45460</v>
      </c>
      <c r="E20" s="125"/>
      <c r="F20" s="125"/>
      <c r="G20" s="358"/>
      <c r="H20" s="221"/>
    </row>
    <row r="21" spans="2:8" ht="33" customHeight="1">
      <c r="B21" s="534" t="s">
        <v>921</v>
      </c>
      <c r="C21" s="215" t="s">
        <v>922</v>
      </c>
      <c r="D21" s="229">
        <v>45337</v>
      </c>
      <c r="E21" s="125">
        <v>45350</v>
      </c>
      <c r="F21" s="125" t="s">
        <v>923</v>
      </c>
      <c r="G21" s="306" t="s">
        <v>924</v>
      </c>
      <c r="H21" s="343"/>
    </row>
    <row r="22" spans="2:8" ht="33" customHeight="1">
      <c r="B22" s="534"/>
      <c r="C22" s="215" t="s">
        <v>925</v>
      </c>
      <c r="D22" s="229">
        <v>45366</v>
      </c>
      <c r="E22" s="125">
        <v>45366</v>
      </c>
      <c r="F22" s="125" t="s">
        <v>900</v>
      </c>
      <c r="G22" s="306" t="s">
        <v>926</v>
      </c>
      <c r="H22" s="343"/>
    </row>
    <row r="23" spans="2:8" ht="33" customHeight="1">
      <c r="B23" s="534"/>
      <c r="C23" s="215" t="s">
        <v>927</v>
      </c>
      <c r="D23" s="229">
        <v>45397</v>
      </c>
      <c r="E23" s="125">
        <v>45397</v>
      </c>
      <c r="F23" s="125" t="s">
        <v>900</v>
      </c>
      <c r="G23" s="306" t="s">
        <v>928</v>
      </c>
      <c r="H23" s="343"/>
    </row>
    <row r="24" spans="2:8" ht="33" customHeight="1">
      <c r="B24" s="534"/>
      <c r="C24" s="215" t="s">
        <v>929</v>
      </c>
      <c r="D24" s="229">
        <v>45427</v>
      </c>
      <c r="E24" s="125" t="s">
        <v>43</v>
      </c>
      <c r="F24" s="125"/>
      <c r="G24" s="358"/>
      <c r="H24" s="221"/>
    </row>
    <row r="25" spans="2:8" ht="33" customHeight="1">
      <c r="B25" s="534"/>
      <c r="C25" s="215" t="s">
        <v>930</v>
      </c>
      <c r="D25" s="229">
        <v>45460</v>
      </c>
      <c r="E25" s="125"/>
      <c r="F25" s="125"/>
      <c r="G25" s="358"/>
      <c r="H25" s="221"/>
    </row>
    <row r="26" spans="2:8" ht="33" customHeight="1">
      <c r="B26" s="534"/>
      <c r="C26" s="215" t="s">
        <v>931</v>
      </c>
      <c r="D26" s="229">
        <v>45488</v>
      </c>
      <c r="E26" s="125"/>
      <c r="F26" s="125"/>
      <c r="G26" s="358"/>
      <c r="H26" s="221"/>
    </row>
    <row r="27" spans="2:8" ht="33" customHeight="1">
      <c r="B27" s="534"/>
      <c r="C27" s="215" t="s">
        <v>932</v>
      </c>
      <c r="D27" s="229">
        <v>45520</v>
      </c>
      <c r="E27" s="125"/>
      <c r="F27" s="125"/>
      <c r="G27" s="358"/>
      <c r="H27" s="221"/>
    </row>
    <row r="28" spans="2:8" ht="33" customHeight="1">
      <c r="B28" s="534"/>
      <c r="C28" s="215" t="s">
        <v>933</v>
      </c>
      <c r="D28" s="229">
        <v>45551</v>
      </c>
      <c r="E28" s="125"/>
      <c r="F28" s="125"/>
      <c r="G28" s="358"/>
      <c r="H28" s="221"/>
    </row>
    <row r="29" spans="2:8" ht="33" customHeight="1">
      <c r="B29" s="534"/>
      <c r="C29" s="215" t="s">
        <v>934</v>
      </c>
      <c r="D29" s="229">
        <v>45580</v>
      </c>
      <c r="E29" s="125"/>
      <c r="F29" s="125"/>
      <c r="G29" s="358"/>
      <c r="H29" s="221"/>
    </row>
    <row r="30" spans="2:8" ht="33" customHeight="1">
      <c r="B30" s="534"/>
      <c r="C30" s="215" t="s">
        <v>935</v>
      </c>
      <c r="D30" s="229">
        <v>45611</v>
      </c>
      <c r="E30" s="125"/>
      <c r="F30" s="125"/>
      <c r="G30" s="358"/>
      <c r="H30" s="221"/>
    </row>
    <row r="31" spans="2:8" ht="33" customHeight="1">
      <c r="B31" s="534"/>
      <c r="C31" s="215" t="s">
        <v>936</v>
      </c>
      <c r="D31" s="229">
        <v>45642</v>
      </c>
      <c r="E31" s="125"/>
      <c r="F31" s="125"/>
      <c r="G31" s="125"/>
      <c r="H31" s="221"/>
    </row>
    <row r="32" spans="2:8" ht="33" customHeight="1">
      <c r="B32" s="534"/>
      <c r="C32" s="215" t="s">
        <v>937</v>
      </c>
      <c r="D32" s="229">
        <v>45672</v>
      </c>
      <c r="E32" s="125"/>
      <c r="F32" s="125"/>
      <c r="G32" s="125"/>
      <c r="H32" s="221"/>
    </row>
    <row r="33" spans="2:8" ht="42.6" customHeight="1">
      <c r="B33" s="516" t="s">
        <v>938</v>
      </c>
      <c r="C33" s="517"/>
      <c r="D33" s="514">
        <v>45519</v>
      </c>
      <c r="E33" s="125"/>
      <c r="F33" s="125"/>
      <c r="G33" s="125"/>
      <c r="H33" s="221"/>
    </row>
    <row r="34" spans="2:8" ht="42.6" customHeight="1">
      <c r="B34" s="518"/>
      <c r="C34" s="519"/>
      <c r="D34" s="515"/>
      <c r="E34" s="125"/>
      <c r="F34" s="125"/>
      <c r="G34" s="358"/>
      <c r="H34" s="221"/>
    </row>
    <row r="35" spans="2:8" ht="42.6" customHeight="1">
      <c r="B35" s="529" t="s">
        <v>939</v>
      </c>
      <c r="C35" s="530"/>
      <c r="D35" s="229">
        <v>45884</v>
      </c>
      <c r="E35" s="125"/>
      <c r="F35" s="125"/>
      <c r="G35" s="125"/>
      <c r="H35" s="221"/>
    </row>
    <row r="36" spans="2:8" ht="42.6" customHeight="1">
      <c r="B36" s="516" t="s">
        <v>940</v>
      </c>
      <c r="C36" s="517"/>
      <c r="D36" s="514">
        <v>45884</v>
      </c>
      <c r="E36" s="125"/>
      <c r="F36" s="125"/>
      <c r="G36" s="125"/>
      <c r="H36" s="221"/>
    </row>
    <row r="37" spans="2:8" ht="42.6" customHeight="1">
      <c r="B37" s="518"/>
      <c r="C37" s="519"/>
      <c r="D37" s="515"/>
      <c r="E37" s="125"/>
      <c r="F37" s="125"/>
      <c r="G37" s="125"/>
      <c r="H37" s="221"/>
    </row>
    <row r="38" spans="2:8" ht="69.400000000000006" customHeight="1">
      <c r="B38" s="531" t="s">
        <v>941</v>
      </c>
      <c r="C38" s="532"/>
      <c r="D38" s="230">
        <v>45747</v>
      </c>
      <c r="E38" s="222"/>
      <c r="F38" s="222"/>
      <c r="G38" s="222"/>
      <c r="H38" s="223"/>
    </row>
    <row r="39" spans="2:8" ht="14.65" customHeight="1">
      <c r="F39" s="124"/>
      <c r="G39" s="359"/>
      <c r="H39" s="123"/>
    </row>
    <row r="41" spans="2:8">
      <c r="F41" s="122" t="s">
        <v>900</v>
      </c>
    </row>
    <row r="42" spans="2:8">
      <c r="F42" s="122" t="s">
        <v>923</v>
      </c>
    </row>
    <row r="43" spans="2:8">
      <c r="F43" s="122" t="s">
        <v>942</v>
      </c>
    </row>
  </sheetData>
  <autoFilter ref="B7:H7" xr:uid="{2B4D1231-0752-4125-AAA4-59BB70B293D6}">
    <filterColumn colId="0" showButton="0"/>
  </autoFilter>
  <mergeCells count="22">
    <mergeCell ref="B38:C38"/>
    <mergeCell ref="B14:C14"/>
    <mergeCell ref="B15:C15"/>
    <mergeCell ref="B16:B20"/>
    <mergeCell ref="B21:B32"/>
    <mergeCell ref="B33:C34"/>
    <mergeCell ref="D33:D34"/>
    <mergeCell ref="B36:C37"/>
    <mergeCell ref="D36:D37"/>
    <mergeCell ref="B1:O1"/>
    <mergeCell ref="B2:O2"/>
    <mergeCell ref="B11:C11"/>
    <mergeCell ref="B12:C12"/>
    <mergeCell ref="B13:C13"/>
    <mergeCell ref="B3:H3"/>
    <mergeCell ref="B4:C4"/>
    <mergeCell ref="B5:C5"/>
    <mergeCell ref="B7:C7"/>
    <mergeCell ref="B8:C8"/>
    <mergeCell ref="B9:C9"/>
    <mergeCell ref="B10:C10"/>
    <mergeCell ref="B35:C35"/>
  </mergeCells>
  <dataValidations count="1">
    <dataValidation type="list" allowBlank="1" showInputMessage="1" showErrorMessage="1" sqref="F8:F38" xr:uid="{B262282E-824B-46E6-B0E3-61EE86213FFE}">
      <formula1>$F$41:$F$43</formula1>
    </dataValidation>
  </dataValidations>
  <hyperlinks>
    <hyperlink ref="G21" r:id="rId1" xr:uid="{5AD4DFEA-116B-43AF-B352-7580FE88DD4A}"/>
    <hyperlink ref="G8" r:id="rId2" xr:uid="{0B30CCE3-22A5-4B16-80EC-74FC415D43DA}"/>
    <hyperlink ref="G9" r:id="rId3" xr:uid="{D99171B1-4A51-4D0E-98E3-270FB88CF08A}"/>
    <hyperlink ref="G11" r:id="rId4" xr:uid="{F3285BB4-BD31-4554-AEFA-86D82751E38E}"/>
    <hyperlink ref="G12" r:id="rId5" xr:uid="{7F4F871A-6751-4370-9A72-896439F67D72}"/>
    <hyperlink ref="G13" r:id="rId6" xr:uid="{C09C9FA4-C03A-408B-B1AF-FE1FB61497ED}"/>
    <hyperlink ref="G14" r:id="rId7" xr:uid="{3CCC2FE1-2C9A-4FC3-B54C-384EF486AFF2}"/>
    <hyperlink ref="G22" r:id="rId8" xr:uid="{F22626EA-E8D8-40BF-8232-A6576F90764A}"/>
    <hyperlink ref="G23" r:id="rId9" xr:uid="{E83895AD-3F2D-4C61-896E-B20D92E92C35}"/>
    <hyperlink ref="G10" r:id="rId10" xr:uid="{57722A96-85B0-4C35-9E5B-49D6ED83AAB5}"/>
  </hyperlinks>
  <pageMargins left="0.7" right="0.7" top="0.75" bottom="0.75" header="0.3" footer="0.3"/>
  <pageSetup scale="28" fitToHeight="0" orientation="portrait"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7"/>
  <sheetViews>
    <sheetView showGridLines="0" zoomScale="80" zoomScaleNormal="80" workbookViewId="0">
      <selection activeCell="B2" sqref="B2:G2"/>
    </sheetView>
  </sheetViews>
  <sheetFormatPr defaultColWidth="11.42578125" defaultRowHeight="11.25"/>
  <cols>
    <col min="1" max="1" width="3.28515625" style="78" customWidth="1"/>
    <col min="2" max="2" width="47.85546875" style="78" customWidth="1"/>
    <col min="3" max="3" width="45.28515625" style="78" customWidth="1"/>
    <col min="4" max="4" width="22.85546875" style="78" customWidth="1"/>
    <col min="5" max="5" width="18.28515625" style="78" customWidth="1"/>
    <col min="6" max="6" width="24.7109375" style="78" customWidth="1"/>
    <col min="7" max="7" width="37.7109375" style="78" customWidth="1"/>
    <col min="8" max="16384" width="11.42578125" style="78"/>
  </cols>
  <sheetData>
    <row r="1" spans="2:10" ht="24" customHeight="1">
      <c r="B1" s="395" t="s">
        <v>943</v>
      </c>
      <c r="C1" s="395"/>
      <c r="D1" s="395"/>
      <c r="E1" s="395"/>
      <c r="F1" s="395"/>
      <c r="G1" s="395"/>
    </row>
    <row r="2" spans="2:10" ht="24" customHeight="1">
      <c r="B2" s="540" t="s">
        <v>944</v>
      </c>
      <c r="C2" s="540"/>
      <c r="D2" s="540"/>
      <c r="E2" s="540"/>
      <c r="F2" s="540"/>
      <c r="G2" s="540"/>
    </row>
    <row r="3" spans="2:10" ht="25.5" customHeight="1">
      <c r="B3" s="538" t="s">
        <v>945</v>
      </c>
      <c r="C3" s="538"/>
      <c r="D3" s="538"/>
      <c r="E3" s="538"/>
      <c r="F3" s="538"/>
      <c r="G3" s="538"/>
    </row>
    <row r="4" spans="2:10" ht="24" customHeight="1">
      <c r="B4" s="103" t="s">
        <v>946</v>
      </c>
      <c r="C4" s="103" t="s">
        <v>947</v>
      </c>
      <c r="D4" s="103" t="s">
        <v>948</v>
      </c>
      <c r="E4" s="103" t="s">
        <v>949</v>
      </c>
      <c r="F4" s="539" t="s">
        <v>950</v>
      </c>
      <c r="G4" s="539"/>
    </row>
    <row r="5" spans="2:10" ht="123" customHeight="1">
      <c r="B5" s="111" t="s">
        <v>951</v>
      </c>
      <c r="C5" s="207" t="s">
        <v>952</v>
      </c>
      <c r="D5" s="89"/>
      <c r="E5" s="104"/>
      <c r="F5" s="536"/>
      <c r="G5" s="536"/>
    </row>
    <row r="6" spans="2:10" ht="102" customHeight="1">
      <c r="B6" s="111" t="s">
        <v>953</v>
      </c>
      <c r="C6" s="215" t="s">
        <v>954</v>
      </c>
      <c r="D6" s="105"/>
      <c r="E6" s="104"/>
      <c r="F6" s="536"/>
      <c r="G6" s="536"/>
    </row>
    <row r="7" spans="2:10" ht="87" customHeight="1">
      <c r="B7" s="111" t="s">
        <v>955</v>
      </c>
      <c r="C7" s="207" t="s">
        <v>956</v>
      </c>
      <c r="D7" s="112"/>
      <c r="E7" s="104"/>
      <c r="F7" s="536"/>
      <c r="G7" s="536"/>
    </row>
    <row r="8" spans="2:10" ht="17.649999999999999" customHeight="1">
      <c r="B8" s="537" t="s">
        <v>957</v>
      </c>
      <c r="C8" s="537"/>
      <c r="D8" s="537"/>
      <c r="E8" s="537"/>
      <c r="F8" s="537"/>
    </row>
    <row r="9" spans="2:10" ht="25.5" customHeight="1">
      <c r="B9" s="538" t="s">
        <v>958</v>
      </c>
      <c r="C9" s="538"/>
      <c r="D9" s="538"/>
      <c r="E9" s="538"/>
      <c r="F9" s="538"/>
      <c r="G9" s="538"/>
    </row>
    <row r="10" spans="2:10" ht="24" customHeight="1">
      <c r="B10" s="103" t="s">
        <v>959</v>
      </c>
      <c r="C10" s="103" t="s">
        <v>947</v>
      </c>
      <c r="D10" s="103" t="s">
        <v>960</v>
      </c>
      <c r="E10" s="103" t="s">
        <v>948</v>
      </c>
      <c r="F10" s="103" t="s">
        <v>949</v>
      </c>
      <c r="G10" s="103" t="s">
        <v>961</v>
      </c>
    </row>
    <row r="11" spans="2:10" ht="52.15" customHeight="1">
      <c r="B11" s="231" t="s">
        <v>962</v>
      </c>
      <c r="C11" s="215" t="s">
        <v>963</v>
      </c>
      <c r="D11" s="232" t="s">
        <v>964</v>
      </c>
      <c r="E11" s="109"/>
      <c r="F11" s="110"/>
      <c r="G11" s="79"/>
      <c r="H11" s="535"/>
      <c r="I11" s="535"/>
      <c r="J11" s="535"/>
    </row>
    <row r="12" spans="2:10" ht="52.15" customHeight="1">
      <c r="B12" s="231" t="s">
        <v>965</v>
      </c>
      <c r="C12" s="185" t="s">
        <v>966</v>
      </c>
      <c r="D12" s="232" t="s">
        <v>964</v>
      </c>
      <c r="E12" s="109"/>
      <c r="F12" s="110"/>
      <c r="G12" s="79"/>
      <c r="I12" s="118"/>
    </row>
    <row r="13" spans="2:10" ht="18" customHeight="1">
      <c r="B13" s="113"/>
      <c r="C13" s="114"/>
      <c r="D13" s="115"/>
      <c r="E13" s="116"/>
      <c r="F13" s="117"/>
      <c r="G13" s="106"/>
    </row>
    <row r="14" spans="2:10" ht="24.6" customHeight="1">
      <c r="B14" s="538" t="s">
        <v>967</v>
      </c>
      <c r="C14" s="538"/>
      <c r="D14" s="538"/>
      <c r="E14" s="538"/>
      <c r="F14" s="538"/>
      <c r="G14" s="538"/>
    </row>
    <row r="15" spans="2:10" ht="40.15" customHeight="1">
      <c r="B15" s="103" t="s">
        <v>959</v>
      </c>
      <c r="C15" s="103" t="s">
        <v>947</v>
      </c>
      <c r="D15" s="103" t="s">
        <v>960</v>
      </c>
      <c r="E15" s="103" t="s">
        <v>948</v>
      </c>
      <c r="F15" s="103" t="s">
        <v>949</v>
      </c>
      <c r="G15" s="103" t="s">
        <v>961</v>
      </c>
    </row>
    <row r="16" spans="2:10" ht="86.1" customHeight="1">
      <c r="B16" s="197" t="s">
        <v>968</v>
      </c>
      <c r="C16" s="197" t="s">
        <v>969</v>
      </c>
      <c r="D16" s="208" t="s">
        <v>970</v>
      </c>
      <c r="E16" s="107"/>
      <c r="F16" s="108"/>
      <c r="G16" s="80"/>
    </row>
    <row r="17" spans="2:7" ht="97.15" customHeight="1">
      <c r="B17" s="185" t="s">
        <v>971</v>
      </c>
      <c r="C17" s="197" t="s">
        <v>972</v>
      </c>
      <c r="D17" s="208" t="s">
        <v>973</v>
      </c>
      <c r="E17" s="109"/>
      <c r="F17" s="110"/>
      <c r="G17" s="79"/>
    </row>
  </sheetData>
  <mergeCells count="11">
    <mergeCell ref="F6:G6"/>
    <mergeCell ref="B1:G1"/>
    <mergeCell ref="B3:G3"/>
    <mergeCell ref="F4:G4"/>
    <mergeCell ref="F5:G5"/>
    <mergeCell ref="B2:G2"/>
    <mergeCell ref="H11:J11"/>
    <mergeCell ref="F7:G7"/>
    <mergeCell ref="B8:F8"/>
    <mergeCell ref="B9:G9"/>
    <mergeCell ref="B14:G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Catalina Alejandra Guerrero Torres</DisplayName>
        <AccountId>11</AccountId>
        <AccountType/>
      </UserInfo>
      <UserInfo>
        <DisplayName>María José Alvarado Andrade</DisplayName>
        <AccountId>44</AccountId>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9" ma:contentTypeDescription="Crear nuevo documento." ma:contentTypeScope="" ma:versionID="e5037bf9e555ad2a8aab6a544abf239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e8365a1700c9321e76be3eb6f80552aa"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232992-18BA-4FF8-A473-7069B4A70481}"/>
</file>

<file path=customXml/itemProps2.xml><?xml version="1.0" encoding="utf-8"?>
<ds:datastoreItem xmlns:ds="http://schemas.openxmlformats.org/officeDocument/2006/customXml" ds:itemID="{29B5B269-D2BA-4F1B-A69B-F12934DE28D8}"/>
</file>

<file path=customXml/itemProps3.xml><?xml version="1.0" encoding="utf-8"?>
<ds:datastoreItem xmlns:ds="http://schemas.openxmlformats.org/officeDocument/2006/customXml" ds:itemID="{CDCE7EA9-B82B-4C36-9069-676B41AFD6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
  <cp:revision/>
  <dcterms:created xsi:type="dcterms:W3CDTF">2017-03-04T23:12:32Z</dcterms:created>
  <dcterms:modified xsi:type="dcterms:W3CDTF">2024-05-23T22:15:34Z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